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1 INFORMACION CONTABLE\"/>
    </mc:Choice>
  </mc:AlternateContent>
  <xr:revisionPtr revIDLastSave="0" documentId="13_ncr:1_{1085DD8F-6C59-440A-9BCB-2EAF6D81275E}" xr6:coauthVersionLast="47" xr6:coauthVersionMax="47" xr10:uidLastSave="{00000000-0000-0000-0000-000000000000}"/>
  <bookViews>
    <workbookView xWindow="-120" yWindow="-120" windowWidth="24240" windowHeight="1314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Conciliacion_Eg!$A$1:$D$64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3" i="59" l="1"/>
  <c r="F103" i="59"/>
  <c r="E103" i="59"/>
  <c r="D103" i="59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125" i="62" l="1"/>
  <c r="C125" i="62"/>
  <c r="D117" i="62"/>
  <c r="C117" i="62"/>
  <c r="D115" i="62"/>
  <c r="C115" i="62"/>
  <c r="D113" i="62"/>
  <c r="C113" i="62"/>
  <c r="D107" i="62"/>
  <c r="C107" i="62"/>
  <c r="D104" i="62"/>
  <c r="C104" i="62"/>
  <c r="C103" i="62" s="1"/>
  <c r="C102" i="62" s="1"/>
  <c r="D103" i="62"/>
  <c r="D102" i="62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D61" i="62" s="1"/>
  <c r="C62" i="62"/>
  <c r="C61" i="62"/>
  <c r="C48" i="62" s="1"/>
  <c r="D49" i="62"/>
  <c r="D48" i="62" s="1"/>
  <c r="D135" i="62" s="1"/>
  <c r="C49" i="62"/>
  <c r="C135" i="62" l="1"/>
  <c r="A1" i="65"/>
  <c r="D37" i="62" l="1"/>
  <c r="C37" i="62"/>
  <c r="D28" i="62"/>
  <c r="C28" i="62"/>
  <c r="D20" i="62"/>
  <c r="C20" i="62"/>
  <c r="D15" i="62"/>
  <c r="C15" i="62"/>
  <c r="C25" i="61" l="1"/>
  <c r="C21" i="61"/>
  <c r="C16" i="61"/>
  <c r="C204" i="60" l="1"/>
  <c r="C198" i="60"/>
  <c r="C195" i="60"/>
  <c r="C186" i="60"/>
  <c r="C185" i="60" s="1"/>
  <c r="C215" i="60"/>
  <c r="C214" i="60" s="1"/>
  <c r="C170" i="60"/>
  <c r="C182" i="60"/>
  <c r="C180" i="60"/>
  <c r="C177" i="60"/>
  <c r="C174" i="60"/>
  <c r="C171" i="60"/>
  <c r="C167" i="60"/>
  <c r="C164" i="60"/>
  <c r="C161" i="60"/>
  <c r="C160" i="60" s="1"/>
  <c r="C151" i="60"/>
  <c r="C146" i="60"/>
  <c r="C157" i="60"/>
  <c r="C149" i="60"/>
  <c r="C142" i="60"/>
  <c r="C137" i="60"/>
  <c r="C134" i="60"/>
  <c r="C131" i="60"/>
  <c r="C128" i="60"/>
  <c r="C117" i="60"/>
  <c r="C99" i="60" s="1"/>
  <c r="C107" i="60"/>
  <c r="C100" i="60"/>
  <c r="C87" i="60"/>
  <c r="C85" i="60"/>
  <c r="C83" i="60"/>
  <c r="C77" i="60"/>
  <c r="C74" i="60"/>
  <c r="C58" i="60"/>
  <c r="C59" i="60"/>
  <c r="C65" i="60"/>
  <c r="C19" i="60"/>
  <c r="C46" i="60"/>
  <c r="C37" i="60"/>
  <c r="C34" i="60"/>
  <c r="C28" i="60"/>
  <c r="C25" i="60"/>
  <c r="C9" i="60"/>
  <c r="C8" i="60" s="1"/>
  <c r="C73" i="60" l="1"/>
  <c r="C127" i="60"/>
  <c r="C98" i="60" s="1"/>
  <c r="E80" i="59"/>
  <c r="D80" i="59"/>
  <c r="E74" i="59"/>
  <c r="D74" i="59"/>
  <c r="E62" i="59" l="1"/>
  <c r="D62" i="59"/>
  <c r="E54" i="59"/>
  <c r="D54" i="59"/>
  <c r="A1" i="59"/>
  <c r="C32" i="59"/>
  <c r="C41" i="59"/>
  <c r="C62" i="59"/>
  <c r="C54" i="59"/>
  <c r="C80" i="59"/>
  <c r="C74" i="59"/>
  <c r="C90" i="59"/>
  <c r="C96" i="59"/>
  <c r="C113" i="59"/>
  <c r="C103" i="59"/>
  <c r="C127" i="59"/>
  <c r="C120" i="59"/>
  <c r="C139" i="59"/>
  <c r="A1" i="64" l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43" i="62" l="1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3" i="59"/>
  <c r="E14" i="59"/>
  <c r="F14" i="59" s="1"/>
  <c r="G14" i="59" s="1"/>
  <c r="A3" i="61"/>
  <c r="C39" i="64" l="1"/>
  <c r="C20" i="63"/>
  <c r="A3" i="64"/>
  <c r="A3" i="63"/>
  <c r="A1" i="61"/>
  <c r="A3" i="60"/>
  <c r="A1" i="62"/>
  <c r="A3" i="62"/>
  <c r="A1" i="60"/>
  <c r="C43" i="62" l="1"/>
</calcChain>
</file>

<file path=xl/sharedStrings.xml><?xml version="1.0" encoding="utf-8"?>
<sst xmlns="http://schemas.openxmlformats.org/spreadsheetml/2006/main" count="839" uniqueCount="592">
  <si>
    <t>Nombre del Ente Público</t>
  </si>
  <si>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</si>
  <si>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</si>
  <si>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</si>
  <si>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</si>
  <si>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</si>
  <si>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</si>
  <si>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</si>
  <si>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</si>
  <si>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</si>
  <si>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</si>
  <si>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</si>
  <si>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</si>
  <si>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</si>
  <si>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</si>
  <si>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</si>
  <si>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</si>
  <si>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</si>
  <si>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</si>
  <si>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</si>
  <si>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</si>
  <si>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</si>
  <si>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</si>
  <si>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</si>
  <si>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</si>
  <si>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</si>
  <si>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</si>
  <si>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</si>
  <si>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</si>
  <si>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</si>
  <si>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</si>
  <si>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</si>
  <si>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</si>
  <si>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</si>
  <si>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</si>
  <si>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</si>
  <si>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</si>
  <si>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</si>
  <si>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</si>
  <si>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</si>
  <si>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</si>
  <si>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</si>
  <si>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</si>
  <si>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</si>
  <si>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</si>
  <si>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</si>
  <si>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</si>
  <si>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</si>
  <si>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</si>
  <si>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</si>
  <si>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</si>
  <si>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</si>
  <si>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</si>
  <si>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</si>
  <si>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</si>
  <si>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</si>
  <si>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</si>
  <si>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</si>
  <si>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</si>
  <si>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</si>
  <si>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</si>
  <si>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</si>
  <si>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</si>
  <si>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</si>
  <si>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</si>
  <si>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</si>
  <si>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</si>
  <si>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</si>
  <si>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</si>
  <si>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</si>
  <si>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</si>
  <si>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</si>
  <si>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</si>
  <si>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</si>
  <si>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</si>
  <si>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</si>
  <si>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</si>
  <si>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</si>
  <si>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</si>
  <si>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</si>
  <si>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</si>
  <si>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</si>
  <si>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</si>
  <si>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</si>
  <si>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</si>
  <si>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</si>
  <si>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</si>
  <si>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</si>
  <si>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</si>
  <si>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</si>
  <si>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</si>
  <si>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</si>
  <si>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</si>
  <si>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</si>
  <si>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</si>
  <si>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</si>
  <si>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</si>
  <si>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</si>
  <si>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</si>
  <si>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</si>
  <si>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</si>
  <si>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</si>
  <si>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</si>
  <si>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</si>
  <si>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</si>
  <si>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</si>
  <si>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</si>
  <si>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</si>
  <si>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</si>
  <si>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</si>
  <si>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</si>
  <si>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</si>
  <si>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</si>
  <si>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</si>
  <si>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</si>
  <si>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</si>
  <si>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</si>
  <si>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</si>
  <si>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</si>
  <si>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</si>
  <si>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</si>
  <si>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</si>
  <si>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</si>
  <si>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</si>
  <si>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</si>
  <si>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</si>
  <si>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</si>
  <si>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</si>
  <si>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</si>
  <si>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</si>
  <si>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</si>
  <si>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</si>
  <si>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</si>
  <si>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</si>
  <si>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</si>
  <si>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</si>
  <si>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</si>
  <si>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</si>
  <si>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</si>
  <si>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</si>
  <si>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</si>
  <si>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</si>
  <si>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</si>
  <si>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</si>
  <si>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</si>
  <si>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</si>
  <si>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</si>
  <si>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</si>
  <si>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</si>
  <si>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</si>
  <si>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</si>
  <si>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</si>
  <si>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</si>
  <si>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</si>
  <si>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</si>
  <si>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</si>
  <si>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</si>
  <si>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</si>
  <si>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</si>
  <si>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</si>
  <si>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</si>
  <si>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</si>
  <si>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</si>
  <si>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</si>
  <si>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</si>
  <si>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</si>
  <si>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</si>
  <si>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</si>
  <si>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</si>
  <si>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</si>
  <si>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</si>
  <si>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</si>
  <si>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</si>
  <si>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</si>
  <si>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</si>
  <si>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</si>
  <si>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</si>
  <si>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</si>
  <si>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</si>
  <si>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</si>
  <si>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</si>
  <si>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</si>
  <si>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</si>
  <si>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</si>
  <si>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</si>
  <si>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</si>
  <si>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</si>
  <si>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</si>
  <si>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</si>
  <si>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</si>
  <si>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</si>
  <si>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</si>
  <si>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</si>
  <si>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</si>
  <si>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</si>
  <si>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</si>
  <si>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</si>
  <si>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</si>
  <si>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</si>
  <si>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</si>
  <si>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</si>
  <si>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</si>
  <si>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</si>
  <si>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</si>
  <si>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</si>
  <si>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</si>
  <si>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</si>
  <si>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</si>
  <si>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</si>
  <si>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</si>
  <si>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</si>
  <si>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</si>
  <si>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</si>
  <si>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</si>
  <si>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</si>
  <si>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</si>
  <si>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</si>
  <si>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</si>
  <si>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</si>
  <si>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</si>
  <si>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</si>
  <si>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</si>
  <si>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</si>
  <si>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</si>
  <si>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</si>
  <si>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</si>
  <si>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</si>
  <si>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</si>
  <si>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</si>
  <si>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</si>
  <si>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</si>
  <si>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</si>
  <si>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</si>
  <si>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</si>
  <si>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</si>
  <si>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</si>
  <si>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</si>
  <si>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</si>
  <si>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</si>
  <si>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</si>
  <si>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</si>
  <si>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</si>
  <si>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</si>
  <si>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</si>
  <si>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</si>
  <si>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</si>
  <si>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</si>
  <si>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</si>
  <si>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</si>
  <si>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</si>
  <si>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</si>
  <si>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</si>
  <si>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</si>
  <si>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</si>
  <si>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</si>
  <si>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</si>
  <si>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</si>
  <si>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</si>
  <si>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</si>
  <si>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</si>
  <si>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</si>
  <si>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</si>
  <si>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</si>
  <si>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</si>
  <si>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</si>
  <si>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</si>
  <si>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</si>
  <si>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</si>
  <si>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</si>
  <si>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</si>
  <si>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</si>
  <si>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</si>
  <si>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</si>
  <si>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</si>
  <si>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</si>
  <si>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</si>
  <si>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</si>
  <si>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</si>
  <si>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</si>
  <si>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</si>
  <si>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</si>
  <si>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</si>
  <si>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</si>
  <si>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</si>
  <si>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</si>
  <si>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</si>
  <si>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</si>
  <si>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</si>
  <si>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</si>
  <si>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</si>
  <si>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</si>
  <si>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</si>
  <si>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</si>
  <si>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</si>
  <si>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</si>
  <si>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</si>
  <si>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</si>
  <si>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</si>
  <si>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</si>
  <si>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</si>
  <si>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</si>
  <si>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</si>
  <si>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</si>
  <si>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</si>
  <si>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</si>
  <si>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</si>
  <si>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</si>
  <si>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</si>
  <si>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</si>
  <si>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</si>
  <si>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</si>
  <si>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</si>
  <si>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</si>
  <si>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</si>
  <si>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</si>
  <si>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</si>
  <si>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</si>
  <si>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</si>
  <si>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</si>
  <si>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</si>
  <si>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</si>
  <si>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</si>
  <si>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</si>
  <si>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</si>
  <si>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</si>
  <si>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</si>
  <si>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</si>
  <si>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</si>
  <si>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</si>
  <si>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</si>
  <si>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</si>
  <si>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</si>
  <si>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</si>
  <si>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</si>
  <si>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</si>
  <si>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</si>
  <si>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</si>
  <si>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</si>
  <si>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</si>
  <si>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</si>
  <si>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</si>
  <si>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</si>
  <si>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</si>
  <si>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</si>
  <si>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</si>
  <si>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</si>
  <si>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</si>
  <si>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</si>
  <si>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</si>
  <si>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</si>
  <si>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</si>
  <si>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</si>
  <si>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</si>
  <si>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</si>
  <si>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</si>
  <si>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</si>
  <si>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</si>
  <si>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</si>
  <si>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</si>
  <si>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</si>
  <si>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</si>
  <si>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</si>
  <si>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</si>
  <si>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</si>
  <si>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</si>
  <si>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</si>
  <si>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</si>
  <si>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</si>
  <si>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</si>
  <si>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</si>
  <si>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</si>
  <si>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</si>
  <si>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</si>
  <si>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</si>
  <si>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</si>
  <si>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</si>
  <si>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</si>
  <si>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</si>
  <si>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</si>
  <si>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</si>
  <si>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</si>
  <si>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</si>
  <si>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</si>
  <si>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</si>
  <si>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</si>
  <si>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</si>
  <si>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</si>
  <si>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</si>
  <si>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</si>
  <si>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</si>
  <si>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</si>
  <si>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</si>
  <si>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</si>
  <si>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</si>
  <si>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</si>
  <si>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</si>
  <si>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</si>
  <si>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</si>
  <si>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</si>
  <si>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</si>
  <si>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</si>
  <si>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</si>
  <si>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</si>
  <si>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</si>
  <si>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</si>
  <si>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</si>
  <si>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</si>
  <si>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</si>
  <si>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</si>
  <si>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</si>
  <si>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</si>
  <si>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</si>
  <si>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</si>
  <si>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</si>
  <si>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</si>
  <si>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</si>
  <si>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</si>
  <si>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</si>
  <si>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</si>
  <si>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</si>
  <si>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</si>
  <si>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</si>
  <si>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</si>
  <si>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</si>
  <si>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</si>
  <si>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</si>
  <si>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</si>
  <si>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</si>
  <si>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</si>
  <si>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</si>
  <si>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</si>
  <si>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</si>
  <si>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</si>
  <si>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</si>
  <si>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</si>
  <si>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</si>
  <si>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</si>
  <si>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</si>
  <si>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</si>
  <si>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</si>
  <si>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</si>
  <si>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</si>
  <si>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</si>
  <si>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</si>
  <si>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</si>
  <si>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</si>
  <si>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</si>
  <si>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</si>
  <si>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</si>
  <si>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</si>
  <si>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</si>
  <si>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</si>
  <si>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</si>
  <si>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</si>
  <si>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</si>
  <si>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</si>
  <si>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</si>
  <si>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</si>
  <si>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</si>
  <si>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</si>
  <si>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</si>
  <si>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</si>
  <si>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</si>
  <si>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</si>
  <si>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</si>
  <si>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</si>
  <si>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</si>
  <si>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</si>
  <si>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</si>
  <si>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</si>
  <si>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</si>
  <si>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</si>
  <si>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</si>
  <si>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</si>
  <si>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</si>
  <si>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</si>
  <si>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</si>
  <si>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</si>
  <si>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</si>
  <si>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</si>
  <si>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</si>
  <si>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</si>
  <si>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</si>
  <si>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</si>
  <si>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</si>
  <si>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</si>
  <si>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</si>
  <si>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</si>
  <si>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</si>
  <si>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</si>
  <si>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</si>
  <si>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</si>
  <si>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</si>
  <si>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</si>
  <si>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</si>
  <si>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</si>
  <si>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</si>
  <si>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</si>
  <si>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</si>
  <si>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</si>
  <si>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</si>
  <si>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</si>
  <si>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</si>
  <si>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</si>
  <si>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</si>
  <si>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</si>
  <si>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</si>
  <si>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</si>
  <si>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</si>
  <si>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</si>
  <si>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</si>
  <si>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</si>
  <si>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</si>
  <si>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</si>
  <si>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</si>
  <si>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</si>
  <si>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</si>
  <si>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</si>
  <si>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</si>
  <si>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</si>
  <si>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</si>
  <si>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</si>
  <si>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</si>
  <si>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</si>
  <si>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</si>
  <si>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</si>
  <si>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</si>
  <si>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</si>
  <si>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</si>
  <si>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</si>
  <si>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</si>
  <si>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</si>
  <si>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</si>
  <si>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</si>
  <si>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</si>
  <si>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</si>
  <si>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</si>
  <si>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</si>
  <si>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</si>
  <si>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</si>
  <si>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</si>
  <si>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</si>
  <si>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</si>
  <si>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</si>
  <si>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</si>
  <si>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</si>
  <si>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</si>
  <si>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</si>
  <si>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</si>
  <si>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</si>
  <si>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</si>
  <si>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</si>
  <si>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</si>
  <si>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</si>
  <si>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</si>
  <si>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</si>
  <si>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</si>
  <si>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</si>
  <si>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</si>
  <si>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</si>
  <si>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</si>
  <si>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</si>
  <si>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</si>
  <si>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</si>
  <si>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Vivienda de León, Guanajuato (IMUVI)</t>
  </si>
  <si>
    <t>Correspondiente del 1 de enero al 31 de marzo de 2022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</si>
  <si>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</si>
  <si>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</si>
  <si>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</si>
  <si>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</si>
  <si>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</si>
  <si>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</si>
  <si>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</si>
  <si>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</si>
  <si>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</si>
  <si>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Activo intangible totalmente amortizado</t>
  </si>
  <si>
    <t>La vigencia de la licencia se divide entre el número de meses para amortizar</t>
  </si>
  <si>
    <t>En uso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</si>
  <si>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</si>
  <si>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</si>
  <si>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</si>
  <si>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</si>
  <si>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</si>
  <si>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</si>
  <si>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</si>
  <si>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</si>
  <si>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</si>
  <si>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</si>
  <si>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Resultado del ejercicio</t>
  </si>
  <si>
    <t>Resultados de ejercicios anteriores</t>
  </si>
  <si>
    <t>Municipal</t>
  </si>
  <si>
    <t>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</si>
</sst>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4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9" fillId="0" borderId="0" xfId="9" quotePrefix="1" applyFont="1"/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648420"/>
          <a:ext cx="728472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38100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20649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320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944880</xdr:colOff>
      <xdr:row>146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7429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1082040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413760"/>
          <a:ext cx="53263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68580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905500"/>
          <a:ext cx="55702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72466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109375" defaultRowHeight="11.25" x14ac:dyDescent="0.2"/>
  <cols>
    <col min="1" max="1" width="18.42578125" style="1" customWidth="1"/>
    <col min="2" max="2" width="73.7109375" style="1" bestFit="1" customWidth="1"/>
    <col min="3" max="16384" width="12.7109375" style="1"/>
  </cols>
  <sheetData>
    <row r="1" spans="1:4" x14ac:dyDescent="0.2">
      <c r="A1" s="110" t="s">
        <v>0</v>
      </c>
      <c r="B1" s="111" t="s">
        <v>564</v>
      </c>
      <c r="C1" s="112" t="s">
        <v>1</v>
      </c>
      <c r="D1" s="113">
        <v>2022</v>
      </c>
    </row>
    <row r="2" spans="1:4" x14ac:dyDescent="0.2">
      <c r="A2" s="114" t="s">
        <v>2</v>
      </c>
      <c r="B2" s="106"/>
      <c r="C2" s="115" t="s">
        <v>3</v>
      </c>
      <c r="D2" s="116" t="s">
        <v>4</v>
      </c>
    </row>
    <row r="3" spans="1:4" x14ac:dyDescent="0.2">
      <c r="A3" s="114" t="s">
        <v>565</v>
      </c>
      <c r="B3" s="106"/>
      <c r="C3" s="115" t="s">
        <v>5</v>
      </c>
      <c r="D3" s="117">
        <v>1</v>
      </c>
    </row>
    <row r="4" spans="1:4" x14ac:dyDescent="0.2">
      <c r="A4" s="118" t="s">
        <v>6</v>
      </c>
      <c r="B4" s="107"/>
      <c r="C4" s="107"/>
      <c r="D4" s="119"/>
    </row>
    <row r="5" spans="1:4" ht="15" customHeight="1" x14ac:dyDescent="0.2">
      <c r="A5" s="108" t="s">
        <v>7</v>
      </c>
      <c r="B5" s="109" t="s">
        <v>8</v>
      </c>
    </row>
    <row r="6" spans="1:4" x14ac:dyDescent="0.2">
      <c r="A6" s="2"/>
      <c r="B6" s="3"/>
    </row>
    <row r="7" spans="1:4" x14ac:dyDescent="0.2">
      <c r="A7" s="4"/>
      <c r="B7" s="5" t="s">
        <v>9</v>
      </c>
    </row>
    <row r="8" spans="1:4" x14ac:dyDescent="0.2">
      <c r="A8" s="4"/>
      <c r="B8" s="5"/>
    </row>
    <row r="9" spans="1:4" x14ac:dyDescent="0.2">
      <c r="A9" s="4"/>
      <c r="B9" s="6" t="s">
        <v>10</v>
      </c>
    </row>
    <row r="10" spans="1:4" x14ac:dyDescent="0.2">
      <c r="A10" s="36" t="s">
        <v>11</v>
      </c>
      <c r="B10" s="37" t="s">
        <v>12</v>
      </c>
    </row>
    <row r="11" spans="1:4" x14ac:dyDescent="0.2">
      <c r="A11" s="36" t="s">
        <v>13</v>
      </c>
      <c r="B11" s="37" t="s">
        <v>14</v>
      </c>
    </row>
    <row r="12" spans="1:4" x14ac:dyDescent="0.2">
      <c r="A12" s="36" t="s">
        <v>15</v>
      </c>
      <c r="B12" s="37" t="s">
        <v>16</v>
      </c>
    </row>
    <row r="13" spans="1:4" x14ac:dyDescent="0.2">
      <c r="A13" s="36" t="s">
        <v>17</v>
      </c>
      <c r="B13" s="37" t="s">
        <v>18</v>
      </c>
    </row>
    <row r="14" spans="1:4" x14ac:dyDescent="0.2">
      <c r="A14" s="36" t="s">
        <v>19</v>
      </c>
      <c r="B14" s="37" t="s">
        <v>20</v>
      </c>
    </row>
    <row r="15" spans="1:4" x14ac:dyDescent="0.2">
      <c r="A15" s="36" t="s">
        <v>21</v>
      </c>
      <c r="B15" s="37" t="s">
        <v>22</v>
      </c>
    </row>
    <row r="16" spans="1:4" x14ac:dyDescent="0.2">
      <c r="A16" s="36" t="s">
        <v>23</v>
      </c>
      <c r="B16" s="37" t="s">
        <v>24</v>
      </c>
    </row>
    <row r="17" spans="1:2" x14ac:dyDescent="0.2">
      <c r="A17" s="36" t="s">
        <v>25</v>
      </c>
      <c r="B17" s="37" t="s">
        <v>26</v>
      </c>
    </row>
    <row r="18" spans="1:2" x14ac:dyDescent="0.2">
      <c r="A18" s="36" t="s">
        <v>27</v>
      </c>
      <c r="B18" s="37" t="s">
        <v>28</v>
      </c>
    </row>
    <row r="19" spans="1:2" x14ac:dyDescent="0.2">
      <c r="A19" s="36" t="s">
        <v>29</v>
      </c>
      <c r="B19" s="37" t="s">
        <v>30</v>
      </c>
    </row>
    <row r="20" spans="1:2" x14ac:dyDescent="0.2">
      <c r="A20" s="36" t="s">
        <v>31</v>
      </c>
      <c r="B20" s="37" t="s">
        <v>32</v>
      </c>
    </row>
    <row r="21" spans="1:2" x14ac:dyDescent="0.2">
      <c r="A21" s="36" t="s">
        <v>33</v>
      </c>
      <c r="B21" s="37" t="s">
        <v>34</v>
      </c>
    </row>
    <row r="22" spans="1:2" x14ac:dyDescent="0.2">
      <c r="A22" s="36" t="s">
        <v>35</v>
      </c>
      <c r="B22" s="37" t="s">
        <v>36</v>
      </c>
    </row>
    <row r="23" spans="1:2" x14ac:dyDescent="0.2">
      <c r="A23" s="36" t="s">
        <v>37</v>
      </c>
      <c r="B23" s="37" t="s">
        <v>38</v>
      </c>
    </row>
    <row r="24" spans="1:2" x14ac:dyDescent="0.2">
      <c r="A24" s="36" t="s">
        <v>39</v>
      </c>
      <c r="B24" s="37" t="s">
        <v>40</v>
      </c>
    </row>
    <row r="25" spans="1:2" x14ac:dyDescent="0.2">
      <c r="A25" s="36" t="s">
        <v>41</v>
      </c>
      <c r="B25" s="37" t="s">
        <v>42</v>
      </c>
    </row>
    <row r="26" spans="1:2" x14ac:dyDescent="0.2">
      <c r="A26" s="36" t="s">
        <v>43</v>
      </c>
      <c r="B26" s="37" t="s">
        <v>44</v>
      </c>
    </row>
    <row r="27" spans="1:2" x14ac:dyDescent="0.2">
      <c r="A27" s="36" t="s">
        <v>45</v>
      </c>
      <c r="B27" s="37" t="s">
        <v>46</v>
      </c>
    </row>
    <row r="28" spans="1:2" x14ac:dyDescent="0.2">
      <c r="A28" s="36" t="s">
        <v>47</v>
      </c>
      <c r="B28" s="37" t="s">
        <v>48</v>
      </c>
    </row>
    <row r="29" spans="1:2" x14ac:dyDescent="0.2">
      <c r="A29" s="36" t="s">
        <v>49</v>
      </c>
      <c r="B29" s="37" t="s">
        <v>50</v>
      </c>
    </row>
    <row r="30" spans="1:2" x14ac:dyDescent="0.2">
      <c r="A30" s="36" t="s">
        <v>51</v>
      </c>
      <c r="B30" s="37" t="s">
        <v>52</v>
      </c>
    </row>
    <row r="31" spans="1:2" x14ac:dyDescent="0.2">
      <c r="A31" s="36" t="s">
        <v>53</v>
      </c>
      <c r="B31" s="37" t="s">
        <v>54</v>
      </c>
    </row>
    <row r="32" spans="1:2" x14ac:dyDescent="0.2">
      <c r="A32" s="36" t="s">
        <v>55</v>
      </c>
      <c r="B32" s="37" t="s">
        <v>56</v>
      </c>
    </row>
    <row r="33" spans="1:5" x14ac:dyDescent="0.2">
      <c r="A33" s="36"/>
      <c r="B33" s="37"/>
    </row>
    <row r="34" spans="1:5" x14ac:dyDescent="0.2">
      <c r="A34" s="4"/>
      <c r="B34" s="6"/>
    </row>
    <row r="35" spans="1:5" x14ac:dyDescent="0.2">
      <c r="A35" s="36" t="s">
        <v>57</v>
      </c>
      <c r="B35" s="37" t="s">
        <v>58</v>
      </c>
    </row>
    <row r="36" spans="1:5" x14ac:dyDescent="0.2">
      <c r="A36" s="36" t="s">
        <v>59</v>
      </c>
      <c r="B36" s="37" t="s">
        <v>60</v>
      </c>
    </row>
    <row r="37" spans="1:5" x14ac:dyDescent="0.2">
      <c r="A37" s="4"/>
      <c r="B37" s="7"/>
    </row>
    <row r="38" spans="1:5" x14ac:dyDescent="0.2">
      <c r="A38" s="4"/>
      <c r="B38" s="5" t="s">
        <v>61</v>
      </c>
    </row>
    <row r="39" spans="1:5" x14ac:dyDescent="0.2">
      <c r="A39" s="4" t="s">
        <v>62</v>
      </c>
      <c r="B39" s="37" t="s">
        <v>63</v>
      </c>
    </row>
    <row r="40" spans="1:5" x14ac:dyDescent="0.2">
      <c r="A40" s="4"/>
      <c r="B40" s="37" t="s">
        <v>64</v>
      </c>
    </row>
    <row r="41" spans="1:5" ht="12" thickBot="1" x14ac:dyDescent="0.25">
      <c r="A41" s="8"/>
      <c r="B41" s="9"/>
    </row>
    <row r="43" spans="1:5" ht="32.25" customHeight="1" x14ac:dyDescent="0.2">
      <c r="A43" s="121" t="s">
        <v>65</v>
      </c>
      <c r="B43" s="121"/>
      <c r="C43" s="101"/>
      <c r="D43" s="101"/>
      <c r="E43" s="10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28515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28515625" style="14" customWidth="1"/>
    <col min="5" max="5" width="24.5703125" style="14" customWidth="1"/>
    <col min="6" max="6" width="22.7109375" style="14" customWidth="1"/>
    <col min="7" max="8" width="16.7109375" style="14" customWidth="1"/>
    <col min="9" max="16384" width="9.28515625" style="14"/>
  </cols>
  <sheetData>
    <row r="1" spans="1:8" s="11" customFormat="1" ht="19.149999999999999" customHeight="1" x14ac:dyDescent="0.25">
      <c r="A1" s="122" t="str">
        <f>'Notas a los Edos Financieros'!B1</f>
        <v>Instituto Municipal de Vivienda de León, Guanajuato (IMUVI)</v>
      </c>
      <c r="B1" s="123"/>
      <c r="C1" s="123"/>
      <c r="D1" s="123"/>
      <c r="E1" s="123"/>
      <c r="F1" s="123"/>
      <c r="G1" s="10" t="s">
        <v>1</v>
      </c>
      <c r="H1" s="19">
        <f>'Notas a los Edos Financieros'!D1</f>
        <v>2022</v>
      </c>
    </row>
    <row r="2" spans="1:8" s="11" customFormat="1" ht="19.149999999999999" customHeight="1" x14ac:dyDescent="0.25">
      <c r="A2" s="122" t="s">
        <v>66</v>
      </c>
      <c r="B2" s="123"/>
      <c r="C2" s="123"/>
      <c r="D2" s="123"/>
      <c r="E2" s="123"/>
      <c r="F2" s="123"/>
      <c r="G2" s="10" t="s">
        <v>3</v>
      </c>
      <c r="H2" s="19" t="str">
        <f>'Notas a los Edos Financieros'!D2</f>
        <v>Trimestral</v>
      </c>
    </row>
    <row r="3" spans="1:8" s="11" customFormat="1" ht="19.149999999999999" customHeight="1" x14ac:dyDescent="0.25">
      <c r="A3" s="122" t="str">
        <f>'Notas a los Edos Financieros'!A3</f>
        <v>Correspondiente del 1 de enero al 31 de marzo de 2022</v>
      </c>
      <c r="B3" s="123"/>
      <c r="C3" s="123"/>
      <c r="D3" s="123"/>
      <c r="E3" s="123"/>
      <c r="F3" s="123"/>
      <c r="G3" s="10" t="s">
        <v>5</v>
      </c>
      <c r="H3" s="19">
        <f>'Notas a los Edos Financieros'!D3</f>
        <v>1</v>
      </c>
    </row>
    <row r="4" spans="1:8" x14ac:dyDescent="0.2">
      <c r="A4" s="12" t="s">
        <v>67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68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69</v>
      </c>
      <c r="B7" s="15" t="s">
        <v>70</v>
      </c>
      <c r="C7" s="15" t="s">
        <v>71</v>
      </c>
      <c r="D7" s="15" t="s">
        <v>72</v>
      </c>
      <c r="E7" s="15"/>
      <c r="F7" s="15"/>
      <c r="G7" s="15"/>
      <c r="H7" s="15"/>
    </row>
    <row r="8" spans="1:8" x14ac:dyDescent="0.2">
      <c r="A8" s="16">
        <v>1114</v>
      </c>
      <c r="B8" s="14" t="s">
        <v>73</v>
      </c>
      <c r="C8" s="18">
        <v>0</v>
      </c>
    </row>
    <row r="9" spans="1:8" x14ac:dyDescent="0.2">
      <c r="A9" s="16">
        <v>1115</v>
      </c>
      <c r="B9" s="14" t="s">
        <v>74</v>
      </c>
      <c r="C9" s="18">
        <v>0</v>
      </c>
    </row>
    <row r="10" spans="1:8" x14ac:dyDescent="0.2">
      <c r="A10" s="16">
        <v>1121</v>
      </c>
      <c r="B10" s="14" t="s">
        <v>75</v>
      </c>
      <c r="C10" s="18">
        <v>0</v>
      </c>
    </row>
    <row r="11" spans="1:8" x14ac:dyDescent="0.2">
      <c r="A11" s="16">
        <v>1211</v>
      </c>
      <c r="B11" s="14" t="s">
        <v>76</v>
      </c>
      <c r="C11" s="18">
        <v>0</v>
      </c>
    </row>
    <row r="13" spans="1:8" x14ac:dyDescent="0.2">
      <c r="A13" s="13" t="s">
        <v>77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69</v>
      </c>
      <c r="B14" s="15" t="s">
        <v>70</v>
      </c>
      <c r="C14" s="15" t="s">
        <v>71</v>
      </c>
      <c r="D14" s="15">
        <v>2021</v>
      </c>
      <c r="E14" s="15">
        <f>D14-1</f>
        <v>2020</v>
      </c>
      <c r="F14" s="15">
        <f>E14-1</f>
        <v>2019</v>
      </c>
      <c r="G14" s="15">
        <f>F14-1</f>
        <v>2018</v>
      </c>
      <c r="H14" s="15" t="s">
        <v>78</v>
      </c>
    </row>
    <row r="15" spans="1:8" x14ac:dyDescent="0.2">
      <c r="A15" s="16">
        <v>1122</v>
      </c>
      <c r="B15" s="14" t="s">
        <v>79</v>
      </c>
      <c r="C15" s="18">
        <v>33952662.799999997</v>
      </c>
      <c r="D15" s="18">
        <v>31015380</v>
      </c>
      <c r="E15" s="18">
        <v>40896735.049999997</v>
      </c>
      <c r="F15" s="18">
        <v>48953482.789999999</v>
      </c>
      <c r="G15" s="18">
        <v>41921977.560000002</v>
      </c>
      <c r="H15" s="14" t="s">
        <v>566</v>
      </c>
    </row>
    <row r="16" spans="1:8" x14ac:dyDescent="0.2">
      <c r="A16" s="16">
        <v>1124</v>
      </c>
      <c r="B16" s="14" t="s">
        <v>80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81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69</v>
      </c>
      <c r="B19" s="15" t="s">
        <v>70</v>
      </c>
      <c r="C19" s="15" t="s">
        <v>71</v>
      </c>
      <c r="D19" s="15" t="s">
        <v>82</v>
      </c>
      <c r="E19" s="15" t="s">
        <v>83</v>
      </c>
      <c r="F19" s="15" t="s">
        <v>84</v>
      </c>
      <c r="G19" s="15" t="s">
        <v>85</v>
      </c>
      <c r="H19" s="15" t="s">
        <v>86</v>
      </c>
    </row>
    <row r="20" spans="1:8" x14ac:dyDescent="0.2">
      <c r="A20" s="16">
        <v>1123</v>
      </c>
      <c r="B20" s="14" t="s">
        <v>87</v>
      </c>
      <c r="C20" s="18">
        <v>1311018.27</v>
      </c>
      <c r="D20" s="18">
        <v>0</v>
      </c>
      <c r="E20" s="18">
        <v>0</v>
      </c>
      <c r="F20" s="18">
        <v>1311018.27</v>
      </c>
      <c r="G20" s="18">
        <v>0</v>
      </c>
    </row>
    <row r="21" spans="1:8" x14ac:dyDescent="0.2">
      <c r="A21" s="16">
        <v>1125</v>
      </c>
      <c r="B21" s="14" t="s">
        <v>88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9">
        <v>1126</v>
      </c>
      <c r="B22" s="100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9">
        <v>1129</v>
      </c>
      <c r="B23" s="100" t="s">
        <v>90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91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94</v>
      </c>
      <c r="C27" s="18">
        <v>7394857.0199999996</v>
      </c>
      <c r="D27" s="18">
        <v>2112298.63</v>
      </c>
      <c r="E27" s="18">
        <v>0</v>
      </c>
      <c r="F27" s="18">
        <v>0</v>
      </c>
      <c r="G27" s="18">
        <v>5282558.3899999997</v>
      </c>
    </row>
    <row r="28" spans="1:8" x14ac:dyDescent="0.2">
      <c r="A28" s="16">
        <v>1139</v>
      </c>
      <c r="B28" s="14" t="s">
        <v>95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69</v>
      </c>
      <c r="B31" s="15" t="s">
        <v>70</v>
      </c>
      <c r="C31" s="15" t="s">
        <v>71</v>
      </c>
      <c r="D31" s="15" t="s">
        <v>97</v>
      </c>
      <c r="E31" s="15" t="s">
        <v>98</v>
      </c>
      <c r="F31" s="15" t="s">
        <v>99</v>
      </c>
      <c r="G31" s="15" t="s">
        <v>100</v>
      </c>
      <c r="H31" s="15"/>
    </row>
    <row r="32" spans="1:8" x14ac:dyDescent="0.2">
      <c r="A32" s="16">
        <v>1140</v>
      </c>
      <c r="B32" s="14" t="s">
        <v>101</v>
      </c>
      <c r="C32" s="18">
        <f>SUM(C33:C37)</f>
        <v>237719970.69</v>
      </c>
    </row>
    <row r="33" spans="1:8" x14ac:dyDescent="0.2">
      <c r="A33" s="16">
        <v>1141</v>
      </c>
      <c r="B33" s="14" t="s">
        <v>102</v>
      </c>
      <c r="C33" s="18">
        <v>0</v>
      </c>
    </row>
    <row r="34" spans="1:8" x14ac:dyDescent="0.2">
      <c r="A34" s="16">
        <v>1142</v>
      </c>
      <c r="B34" s="14" t="s">
        <v>103</v>
      </c>
      <c r="C34" s="18">
        <v>61634857.340000004</v>
      </c>
      <c r="D34" s="14" t="s">
        <v>567</v>
      </c>
      <c r="E34" s="14" t="s">
        <v>568</v>
      </c>
      <c r="F34" s="14" t="s">
        <v>569</v>
      </c>
      <c r="G34" s="14" t="s">
        <v>570</v>
      </c>
    </row>
    <row r="35" spans="1:8" x14ac:dyDescent="0.2">
      <c r="A35" s="16">
        <v>1143</v>
      </c>
      <c r="B35" s="14" t="s">
        <v>104</v>
      </c>
      <c r="C35" s="18">
        <v>13056262.609999999</v>
      </c>
      <c r="D35" s="14" t="s">
        <v>571</v>
      </c>
      <c r="E35" s="14" t="s">
        <v>570</v>
      </c>
      <c r="F35" s="14" t="s">
        <v>570</v>
      </c>
      <c r="G35" s="14" t="s">
        <v>570</v>
      </c>
    </row>
    <row r="36" spans="1:8" x14ac:dyDescent="0.2">
      <c r="A36" s="16">
        <v>1144</v>
      </c>
      <c r="B36" s="14" t="s">
        <v>105</v>
      </c>
      <c r="C36" s="18">
        <v>163028850.74000001</v>
      </c>
      <c r="D36" s="14" t="s">
        <v>572</v>
      </c>
      <c r="E36" s="14" t="s">
        <v>570</v>
      </c>
      <c r="F36" s="14" t="s">
        <v>570</v>
      </c>
      <c r="G36" s="14" t="s">
        <v>570</v>
      </c>
    </row>
    <row r="37" spans="1:8" x14ac:dyDescent="0.2">
      <c r="A37" s="16">
        <v>1145</v>
      </c>
      <c r="B37" s="14" t="s">
        <v>106</v>
      </c>
      <c r="C37" s="18">
        <v>0</v>
      </c>
    </row>
    <row r="39" spans="1:8" x14ac:dyDescent="0.2">
      <c r="A39" s="13" t="s">
        <v>107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69</v>
      </c>
      <c r="B40" s="15" t="s">
        <v>70</v>
      </c>
      <c r="C40" s="15" t="s">
        <v>71</v>
      </c>
      <c r="D40" s="15" t="s">
        <v>108</v>
      </c>
      <c r="E40" s="15" t="s">
        <v>109</v>
      </c>
      <c r="F40" s="15" t="s">
        <v>110</v>
      </c>
      <c r="G40" s="15"/>
      <c r="H40" s="15"/>
    </row>
    <row r="41" spans="1:8" x14ac:dyDescent="0.2">
      <c r="A41" s="16">
        <v>1150</v>
      </c>
      <c r="B41" s="14" t="s">
        <v>111</v>
      </c>
      <c r="C41" s="18">
        <f>SUM(C42)</f>
        <v>0</v>
      </c>
    </row>
    <row r="42" spans="1:8" x14ac:dyDescent="0.2">
      <c r="A42" s="16">
        <v>1151</v>
      </c>
      <c r="B42" s="14" t="s">
        <v>112</v>
      </c>
      <c r="C42" s="18">
        <v>0</v>
      </c>
    </row>
    <row r="44" spans="1:8" x14ac:dyDescent="0.2">
      <c r="A44" s="13" t="s">
        <v>113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69</v>
      </c>
      <c r="B45" s="15" t="s">
        <v>70</v>
      </c>
      <c r="C45" s="15" t="s">
        <v>71</v>
      </c>
      <c r="D45" s="15" t="s">
        <v>72</v>
      </c>
      <c r="E45" s="15" t="s">
        <v>86</v>
      </c>
      <c r="F45" s="15"/>
      <c r="G45" s="15"/>
      <c r="H45" s="15"/>
    </row>
    <row r="46" spans="1:8" x14ac:dyDescent="0.2">
      <c r="A46" s="16">
        <v>1213</v>
      </c>
      <c r="B46" s="14" t="s">
        <v>114</v>
      </c>
      <c r="C46" s="18">
        <v>0</v>
      </c>
    </row>
    <row r="48" spans="1:8" x14ac:dyDescent="0.2">
      <c r="A48" s="13" t="s">
        <v>115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69</v>
      </c>
      <c r="B49" s="15" t="s">
        <v>70</v>
      </c>
      <c r="C49" s="15" t="s">
        <v>71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116</v>
      </c>
      <c r="C50" s="18">
        <v>0</v>
      </c>
    </row>
    <row r="52" spans="1:8" x14ac:dyDescent="0.2">
      <c r="A52" s="13" t="s">
        <v>117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69</v>
      </c>
      <c r="B53" s="15" t="s">
        <v>70</v>
      </c>
      <c r="C53" s="15" t="s">
        <v>71</v>
      </c>
      <c r="D53" s="15" t="s">
        <v>118</v>
      </c>
      <c r="E53" s="15" t="s">
        <v>119</v>
      </c>
      <c r="F53" s="15" t="s">
        <v>108</v>
      </c>
      <c r="G53" s="15" t="s">
        <v>120</v>
      </c>
      <c r="H53" s="15" t="s">
        <v>121</v>
      </c>
    </row>
    <row r="54" spans="1:8" x14ac:dyDescent="0.2">
      <c r="A54" s="16">
        <v>1230</v>
      </c>
      <c r="B54" s="14" t="s">
        <v>122</v>
      </c>
      <c r="C54" s="18">
        <f>SUM(C55:C61)</f>
        <v>49294868.660000004</v>
      </c>
      <c r="D54" s="18">
        <f t="shared" ref="D54:E54" si="0">SUM(D55:D61)</f>
        <v>560309.63</v>
      </c>
      <c r="E54" s="18">
        <f t="shared" si="0"/>
        <v>-17013109.960000001</v>
      </c>
    </row>
    <row r="55" spans="1:8" x14ac:dyDescent="0.2">
      <c r="A55" s="16">
        <v>1231</v>
      </c>
      <c r="B55" s="14" t="s">
        <v>123</v>
      </c>
      <c r="C55" s="18">
        <v>3061714.35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124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125</v>
      </c>
      <c r="C57" s="18">
        <v>46233154.310000002</v>
      </c>
      <c r="D57" s="18">
        <v>560309.63</v>
      </c>
      <c r="E57" s="18">
        <v>-17013109.960000001</v>
      </c>
      <c r="F57" s="14" t="s">
        <v>573</v>
      </c>
      <c r="G57" s="14">
        <v>0.05</v>
      </c>
      <c r="H57" s="120" t="s">
        <v>574</v>
      </c>
    </row>
    <row r="58" spans="1:8" x14ac:dyDescent="0.2">
      <c r="A58" s="16">
        <v>1234</v>
      </c>
      <c r="B58" s="14" t="s">
        <v>126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127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128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129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130</v>
      </c>
      <c r="C62" s="18">
        <f>SUM(C63:C70)</f>
        <v>17569239.920000002</v>
      </c>
      <c r="D62" s="18">
        <f t="shared" ref="D62:E62" si="1">SUM(D63:D70)</f>
        <v>245562.13</v>
      </c>
      <c r="E62" s="18">
        <f t="shared" si="1"/>
        <v>-13776639.709999999</v>
      </c>
    </row>
    <row r="63" spans="1:8" ht="33.75" x14ac:dyDescent="0.2">
      <c r="A63" s="16">
        <v>1241</v>
      </c>
      <c r="B63" s="14" t="s">
        <v>131</v>
      </c>
      <c r="C63" s="18">
        <v>6612161.6799999997</v>
      </c>
      <c r="D63" s="18">
        <v>99018.08</v>
      </c>
      <c r="E63" s="18">
        <v>-5250304.5</v>
      </c>
      <c r="F63" s="14" t="s">
        <v>573</v>
      </c>
      <c r="G63" s="14">
        <v>0.1</v>
      </c>
      <c r="H63" s="120" t="s">
        <v>574</v>
      </c>
    </row>
    <row r="64" spans="1:8" x14ac:dyDescent="0.2">
      <c r="A64" s="16">
        <v>1242</v>
      </c>
      <c r="B64" s="14" t="s">
        <v>132</v>
      </c>
      <c r="C64" s="18">
        <v>79094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133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134</v>
      </c>
      <c r="C66" s="18">
        <v>10098083.1</v>
      </c>
      <c r="D66" s="18">
        <v>130926.54</v>
      </c>
      <c r="E66" s="18">
        <v>-8121543.9699999997</v>
      </c>
      <c r="F66" s="14" t="s">
        <v>573</v>
      </c>
      <c r="G66" s="14">
        <v>0.3</v>
      </c>
      <c r="H66" s="120" t="s">
        <v>574</v>
      </c>
    </row>
    <row r="67" spans="1:8" x14ac:dyDescent="0.2">
      <c r="A67" s="16">
        <v>1245</v>
      </c>
      <c r="B67" s="14" t="s">
        <v>135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136</v>
      </c>
      <c r="C68" s="18">
        <v>779901.14</v>
      </c>
      <c r="D68" s="18">
        <v>15617.51</v>
      </c>
      <c r="E68" s="18">
        <v>-404791.24</v>
      </c>
      <c r="F68" s="14" t="s">
        <v>573</v>
      </c>
      <c r="G68" s="14">
        <v>0.1</v>
      </c>
      <c r="H68" s="120" t="s">
        <v>574</v>
      </c>
    </row>
    <row r="69" spans="1:8" x14ac:dyDescent="0.2">
      <c r="A69" s="16">
        <v>1247</v>
      </c>
      <c r="B69" s="14" t="s">
        <v>137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138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139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69</v>
      </c>
      <c r="B73" s="15" t="s">
        <v>70</v>
      </c>
      <c r="C73" s="15" t="s">
        <v>71</v>
      </c>
      <c r="D73" s="15" t="s">
        <v>140</v>
      </c>
      <c r="E73" s="15" t="s">
        <v>141</v>
      </c>
      <c r="F73" s="15" t="s">
        <v>108</v>
      </c>
      <c r="G73" s="15" t="s">
        <v>120</v>
      </c>
      <c r="H73" s="15" t="s">
        <v>121</v>
      </c>
    </row>
    <row r="74" spans="1:8" x14ac:dyDescent="0.2">
      <c r="A74" s="16">
        <v>1250</v>
      </c>
      <c r="B74" s="14" t="s">
        <v>142</v>
      </c>
      <c r="C74" s="18">
        <f>SUM(C75:C79)</f>
        <v>2027862.1300000001</v>
      </c>
      <c r="D74" s="18">
        <f t="shared" ref="D74:E74" si="2">SUM(D75:D79)</f>
        <v>84863.45</v>
      </c>
      <c r="E74" s="18">
        <f t="shared" si="2"/>
        <v>-1646136.76</v>
      </c>
    </row>
    <row r="75" spans="1:8" x14ac:dyDescent="0.2">
      <c r="A75" s="16">
        <v>1251</v>
      </c>
      <c r="B75" s="14" t="s">
        <v>143</v>
      </c>
      <c r="C75" s="18">
        <v>46866.8</v>
      </c>
      <c r="D75" s="18">
        <v>0</v>
      </c>
      <c r="E75" s="18">
        <v>-46866.8</v>
      </c>
      <c r="F75" s="14" t="s">
        <v>575</v>
      </c>
    </row>
    <row r="76" spans="1:8" x14ac:dyDescent="0.2">
      <c r="A76" s="16">
        <v>1252</v>
      </c>
      <c r="B76" s="14" t="s">
        <v>144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145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146</v>
      </c>
      <c r="C78" s="18">
        <v>1980995.33</v>
      </c>
      <c r="D78" s="18">
        <v>84863.45</v>
      </c>
      <c r="E78" s="18">
        <v>-1599269.96</v>
      </c>
      <c r="F78" s="14" t="s">
        <v>576</v>
      </c>
      <c r="G78" s="14" t="s">
        <v>570</v>
      </c>
      <c r="H78" s="14" t="s">
        <v>577</v>
      </c>
    </row>
    <row r="79" spans="1:8" x14ac:dyDescent="0.2">
      <c r="A79" s="16">
        <v>1259</v>
      </c>
      <c r="B79" s="14" t="s">
        <v>147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148</v>
      </c>
      <c r="C80" s="18">
        <f>SUM(C81:C86)</f>
        <v>0</v>
      </c>
      <c r="D80" s="18">
        <f t="shared" ref="D80:E80" si="3">SUM(D81:D86)</f>
        <v>0</v>
      </c>
      <c r="E80" s="18">
        <f t="shared" si="3"/>
        <v>0</v>
      </c>
    </row>
    <row r="81" spans="1:8" x14ac:dyDescent="0.2">
      <c r="A81" s="16">
        <v>1271</v>
      </c>
      <c r="B81" s="14" t="s">
        <v>149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150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151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152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153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154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155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69</v>
      </c>
      <c r="B89" s="15" t="s">
        <v>70</v>
      </c>
      <c r="C89" s="15" t="s">
        <v>71</v>
      </c>
      <c r="D89" s="15" t="s">
        <v>156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157</v>
      </c>
      <c r="C90" s="18">
        <f>SUM(C91:C92)</f>
        <v>-1650088.71</v>
      </c>
    </row>
    <row r="91" spans="1:8" ht="90" x14ac:dyDescent="0.2">
      <c r="A91" s="16">
        <v>1161</v>
      </c>
      <c r="B91" s="14" t="s">
        <v>158</v>
      </c>
      <c r="C91" s="18">
        <v>-1650088.71</v>
      </c>
      <c r="D91" s="120" t="s">
        <v>578</v>
      </c>
    </row>
    <row r="92" spans="1:8" x14ac:dyDescent="0.2">
      <c r="A92" s="16">
        <v>1162</v>
      </c>
      <c r="B92" s="14" t="s">
        <v>159</v>
      </c>
      <c r="C92" s="18">
        <v>0</v>
      </c>
    </row>
    <row r="94" spans="1:8" x14ac:dyDescent="0.2">
      <c r="A94" s="13" t="s">
        <v>160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69</v>
      </c>
      <c r="B95" s="15" t="s">
        <v>70</v>
      </c>
      <c r="C95" s="15" t="s">
        <v>71</v>
      </c>
      <c r="D95" s="15" t="s">
        <v>86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161</v>
      </c>
      <c r="C96" s="18">
        <f>SUM(C97:C99)</f>
        <v>0</v>
      </c>
    </row>
    <row r="97" spans="1:8" x14ac:dyDescent="0.2">
      <c r="A97" s="16">
        <v>1291</v>
      </c>
      <c r="B97" s="14" t="s">
        <v>162</v>
      </c>
      <c r="C97" s="18">
        <v>0</v>
      </c>
    </row>
    <row r="98" spans="1:8" x14ac:dyDescent="0.2">
      <c r="A98" s="16">
        <v>1292</v>
      </c>
      <c r="B98" s="14" t="s">
        <v>163</v>
      </c>
      <c r="C98" s="18">
        <v>0</v>
      </c>
    </row>
    <row r="99" spans="1:8" x14ac:dyDescent="0.2">
      <c r="A99" s="16">
        <v>1293</v>
      </c>
      <c r="B99" s="14" t="s">
        <v>164</v>
      </c>
      <c r="C99" s="18">
        <v>0</v>
      </c>
    </row>
    <row r="101" spans="1:8" x14ac:dyDescent="0.2">
      <c r="A101" s="13" t="s">
        <v>165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69</v>
      </c>
      <c r="B102" s="15" t="s">
        <v>70</v>
      </c>
      <c r="C102" s="15" t="s">
        <v>71</v>
      </c>
      <c r="D102" s="15" t="s">
        <v>82</v>
      </c>
      <c r="E102" s="15" t="s">
        <v>83</v>
      </c>
      <c r="F102" s="15" t="s">
        <v>84</v>
      </c>
      <c r="G102" s="15" t="s">
        <v>166</v>
      </c>
      <c r="H102" s="15" t="s">
        <v>167</v>
      </c>
    </row>
    <row r="103" spans="1:8" x14ac:dyDescent="0.2">
      <c r="A103" s="16">
        <v>2110</v>
      </c>
      <c r="B103" s="14" t="s">
        <v>168</v>
      </c>
      <c r="C103" s="18">
        <f>SUM(C104:C112)</f>
        <v>8430470.8900000006</v>
      </c>
      <c r="D103" s="18">
        <f>SUM(D104:D112)</f>
        <v>5084414.53</v>
      </c>
      <c r="E103" s="18">
        <f t="shared" ref="E103:G103" si="4">SUM(E104:E112)</f>
        <v>2035617.8800000001</v>
      </c>
      <c r="F103" s="18">
        <f t="shared" si="4"/>
        <v>0</v>
      </c>
      <c r="G103" s="18">
        <f t="shared" si="4"/>
        <v>1310438.48</v>
      </c>
    </row>
    <row r="104" spans="1:8" x14ac:dyDescent="0.2">
      <c r="A104" s="16">
        <v>2111</v>
      </c>
      <c r="B104" s="14" t="s">
        <v>169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170</v>
      </c>
      <c r="C105" s="18">
        <v>288538.52</v>
      </c>
      <c r="D105" s="18">
        <v>73107.55</v>
      </c>
      <c r="E105" s="18">
        <v>215430.97</v>
      </c>
      <c r="F105" s="18">
        <v>0</v>
      </c>
      <c r="G105" s="18">
        <v>0</v>
      </c>
      <c r="H105" s="14" t="s">
        <v>579</v>
      </c>
    </row>
    <row r="106" spans="1:8" x14ac:dyDescent="0.2">
      <c r="A106" s="16">
        <v>2113</v>
      </c>
      <c r="B106" s="14" t="s">
        <v>171</v>
      </c>
      <c r="C106" s="18">
        <v>5661034.9500000002</v>
      </c>
      <c r="D106" s="18">
        <v>3681126.37</v>
      </c>
      <c r="E106" s="18">
        <v>1694589.09</v>
      </c>
      <c r="F106" s="18">
        <v>0</v>
      </c>
      <c r="G106" s="18">
        <v>285319.49</v>
      </c>
      <c r="H106" s="14" t="s">
        <v>579</v>
      </c>
    </row>
    <row r="107" spans="1:8" x14ac:dyDescent="0.2">
      <c r="A107" s="16">
        <v>2114</v>
      </c>
      <c r="B107" s="14" t="s">
        <v>172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173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174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175</v>
      </c>
      <c r="C110" s="18">
        <v>1319225.3799999999</v>
      </c>
      <c r="D110" s="18">
        <v>1319225.3799999999</v>
      </c>
      <c r="E110" s="18">
        <v>0</v>
      </c>
      <c r="F110" s="18">
        <v>0</v>
      </c>
      <c r="G110" s="18">
        <v>0</v>
      </c>
      <c r="H110" s="14" t="s">
        <v>579</v>
      </c>
    </row>
    <row r="111" spans="1:8" x14ac:dyDescent="0.2">
      <c r="A111" s="16">
        <v>2118</v>
      </c>
      <c r="B111" s="14" t="s">
        <v>176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177</v>
      </c>
      <c r="C112" s="18">
        <v>1161672.04</v>
      </c>
      <c r="D112" s="18">
        <v>10955.23</v>
      </c>
      <c r="E112" s="18">
        <v>125597.82</v>
      </c>
      <c r="F112" s="18">
        <v>0</v>
      </c>
      <c r="G112" s="18">
        <v>1025118.99</v>
      </c>
      <c r="H112" s="14" t="s">
        <v>579</v>
      </c>
    </row>
    <row r="113" spans="1:8" x14ac:dyDescent="0.2">
      <c r="A113" s="16">
        <v>2120</v>
      </c>
      <c r="B113" s="14" t="s">
        <v>178</v>
      </c>
      <c r="C113" s="18">
        <f>SUM(C114:C116)</f>
        <v>0</v>
      </c>
      <c r="D113" s="18"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2121</v>
      </c>
      <c r="B114" s="14" t="s">
        <v>179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180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181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182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69</v>
      </c>
      <c r="B119" s="15" t="s">
        <v>70</v>
      </c>
      <c r="C119" s="15" t="s">
        <v>71</v>
      </c>
      <c r="D119" s="15" t="s">
        <v>183</v>
      </c>
      <c r="E119" s="15" t="s">
        <v>86</v>
      </c>
      <c r="F119" s="15"/>
      <c r="G119" s="15"/>
      <c r="H119" s="15"/>
    </row>
    <row r="120" spans="1:8" x14ac:dyDescent="0.2">
      <c r="A120" s="16">
        <v>2160</v>
      </c>
      <c r="B120" s="14" t="s">
        <v>184</v>
      </c>
      <c r="C120" s="18">
        <f>SUM(C121:C126)</f>
        <v>23479918.899999999</v>
      </c>
    </row>
    <row r="121" spans="1:8" x14ac:dyDescent="0.2">
      <c r="A121" s="16">
        <v>2161</v>
      </c>
      <c r="B121" s="14" t="s">
        <v>185</v>
      </c>
      <c r="C121" s="18">
        <v>0</v>
      </c>
    </row>
    <row r="122" spans="1:8" ht="90" x14ac:dyDescent="0.2">
      <c r="A122" s="16">
        <v>2162</v>
      </c>
      <c r="B122" s="14" t="s">
        <v>186</v>
      </c>
      <c r="C122" s="18">
        <v>23479918.899999999</v>
      </c>
      <c r="D122" s="14" t="s">
        <v>580</v>
      </c>
      <c r="E122" s="120" t="s">
        <v>581</v>
      </c>
    </row>
    <row r="123" spans="1:8" x14ac:dyDescent="0.2">
      <c r="A123" s="16">
        <v>2163</v>
      </c>
      <c r="B123" s="14" t="s">
        <v>187</v>
      </c>
      <c r="C123" s="18">
        <v>0</v>
      </c>
    </row>
    <row r="124" spans="1:8" x14ac:dyDescent="0.2">
      <c r="A124" s="16">
        <v>2164</v>
      </c>
      <c r="B124" s="14" t="s">
        <v>188</v>
      </c>
      <c r="C124" s="18">
        <v>0</v>
      </c>
    </row>
    <row r="125" spans="1:8" x14ac:dyDescent="0.2">
      <c r="A125" s="16">
        <v>2165</v>
      </c>
      <c r="B125" s="14" t="s">
        <v>189</v>
      </c>
      <c r="C125" s="18">
        <v>0</v>
      </c>
    </row>
    <row r="126" spans="1:8" x14ac:dyDescent="0.2">
      <c r="A126" s="16">
        <v>2166</v>
      </c>
      <c r="B126" s="14" t="s">
        <v>190</v>
      </c>
      <c r="C126" s="18">
        <v>0</v>
      </c>
    </row>
    <row r="127" spans="1:8" x14ac:dyDescent="0.2">
      <c r="A127" s="16">
        <v>2250</v>
      </c>
      <c r="B127" s="14" t="s">
        <v>191</v>
      </c>
      <c r="C127" s="18">
        <f>SUM(C128:C133)</f>
        <v>0</v>
      </c>
    </row>
    <row r="128" spans="1:8" x14ac:dyDescent="0.2">
      <c r="A128" s="16">
        <v>2251</v>
      </c>
      <c r="B128" s="14" t="s">
        <v>192</v>
      </c>
      <c r="C128" s="18">
        <v>0</v>
      </c>
    </row>
    <row r="129" spans="1:8" x14ac:dyDescent="0.2">
      <c r="A129" s="16">
        <v>2252</v>
      </c>
      <c r="B129" s="14" t="s">
        <v>193</v>
      </c>
      <c r="C129" s="18">
        <v>0</v>
      </c>
    </row>
    <row r="130" spans="1:8" x14ac:dyDescent="0.2">
      <c r="A130" s="16">
        <v>2253</v>
      </c>
      <c r="B130" s="14" t="s">
        <v>194</v>
      </c>
      <c r="C130" s="18">
        <v>0</v>
      </c>
    </row>
    <row r="131" spans="1:8" x14ac:dyDescent="0.2">
      <c r="A131" s="16">
        <v>2254</v>
      </c>
      <c r="B131" s="14" t="s">
        <v>195</v>
      </c>
      <c r="C131" s="18">
        <v>0</v>
      </c>
    </row>
    <row r="132" spans="1:8" x14ac:dyDescent="0.2">
      <c r="A132" s="16">
        <v>2255</v>
      </c>
      <c r="B132" s="14" t="s">
        <v>196</v>
      </c>
      <c r="C132" s="18">
        <v>0</v>
      </c>
    </row>
    <row r="133" spans="1:8" x14ac:dyDescent="0.2">
      <c r="A133" s="16">
        <v>2256</v>
      </c>
      <c r="B133" s="14" t="s">
        <v>197</v>
      </c>
      <c r="C133" s="18">
        <v>0</v>
      </c>
    </row>
    <row r="135" spans="1:8" x14ac:dyDescent="0.2">
      <c r="A135" s="13" t="s">
        <v>198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69</v>
      </c>
      <c r="B136" s="17" t="s">
        <v>70</v>
      </c>
      <c r="C136" s="17" t="s">
        <v>71</v>
      </c>
      <c r="D136" s="17" t="s">
        <v>183</v>
      </c>
      <c r="E136" s="17" t="s">
        <v>86</v>
      </c>
      <c r="F136" s="17"/>
      <c r="G136" s="17"/>
      <c r="H136" s="17"/>
    </row>
    <row r="137" spans="1:8" x14ac:dyDescent="0.2">
      <c r="A137" s="16">
        <v>2159</v>
      </c>
      <c r="B137" s="14" t="s">
        <v>199</v>
      </c>
      <c r="C137" s="18">
        <v>0</v>
      </c>
    </row>
    <row r="138" spans="1:8" x14ac:dyDescent="0.2">
      <c r="A138" s="16">
        <v>2199</v>
      </c>
      <c r="B138" s="14" t="s">
        <v>200</v>
      </c>
      <c r="C138" s="18">
        <v>0</v>
      </c>
    </row>
    <row r="139" spans="1:8" x14ac:dyDescent="0.2">
      <c r="A139" s="16">
        <v>2240</v>
      </c>
      <c r="B139" s="14" t="s">
        <v>201</v>
      </c>
      <c r="C139" s="18">
        <f>SUM(C140:C142)</f>
        <v>0</v>
      </c>
    </row>
    <row r="140" spans="1:8" x14ac:dyDescent="0.2">
      <c r="A140" s="16">
        <v>2241</v>
      </c>
      <c r="B140" s="14" t="s">
        <v>202</v>
      </c>
      <c r="C140" s="18">
        <v>0</v>
      </c>
    </row>
    <row r="141" spans="1:8" x14ac:dyDescent="0.2">
      <c r="A141" s="16">
        <v>2242</v>
      </c>
      <c r="B141" s="14" t="s">
        <v>203</v>
      </c>
      <c r="C141" s="18">
        <v>0</v>
      </c>
    </row>
    <row r="142" spans="1:8" x14ac:dyDescent="0.2">
      <c r="A142" s="16">
        <v>2249</v>
      </c>
      <c r="B142" s="14" t="s">
        <v>204</v>
      </c>
      <c r="C142" s="18">
        <v>0</v>
      </c>
    </row>
    <row r="144" spans="1:8" x14ac:dyDescent="0.2">
      <c r="B144" s="14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28515625" defaultRowHeight="11.25" x14ac:dyDescent="0.2"/>
  <cols>
    <col min="1" max="1" width="10" style="14" customWidth="1"/>
    <col min="2" max="2" width="72.7109375" style="14" bestFit="1" customWidth="1"/>
    <col min="3" max="3" width="15.7109375" style="14" customWidth="1"/>
    <col min="4" max="5" width="19.7109375" style="14" customWidth="1"/>
    <col min="6" max="16384" width="9.28515625" style="14"/>
  </cols>
  <sheetData>
    <row r="1" spans="1:5" s="20" customFormat="1" ht="19.149999999999999" customHeight="1" x14ac:dyDescent="0.25">
      <c r="A1" s="124" t="str">
        <f>ESF!A1</f>
        <v>Instituto Municipal de Vivienda de León, Guanajuato (IMUVI)</v>
      </c>
      <c r="B1" s="124"/>
      <c r="C1" s="124"/>
      <c r="D1" s="10" t="s">
        <v>1</v>
      </c>
      <c r="E1" s="19">
        <f>'Notas a los Edos Financieros'!D1</f>
        <v>2022</v>
      </c>
    </row>
    <row r="2" spans="1:5" s="11" customFormat="1" ht="19.149999999999999" customHeight="1" x14ac:dyDescent="0.25">
      <c r="A2" s="124" t="s">
        <v>205</v>
      </c>
      <c r="B2" s="124"/>
      <c r="C2" s="124"/>
      <c r="D2" s="10" t="s">
        <v>3</v>
      </c>
      <c r="E2" s="19" t="str">
        <f>'Notas a los Edos Financieros'!D2</f>
        <v>Trimestral</v>
      </c>
    </row>
    <row r="3" spans="1:5" s="11" customFormat="1" ht="19.149999999999999" customHeight="1" x14ac:dyDescent="0.25">
      <c r="A3" s="124" t="str">
        <f>ESF!A3</f>
        <v>Correspondiente del 1 de enero al 31 de marzo de 2022</v>
      </c>
      <c r="B3" s="124"/>
      <c r="C3" s="124"/>
      <c r="D3" s="10" t="s">
        <v>5</v>
      </c>
      <c r="E3" s="19">
        <f>'Notas a los Edos Financieros'!D3</f>
        <v>1</v>
      </c>
    </row>
    <row r="4" spans="1:5" x14ac:dyDescent="0.2">
      <c r="A4" s="12" t="s">
        <v>67</v>
      </c>
      <c r="B4" s="13"/>
      <c r="C4" s="13"/>
      <c r="D4" s="13"/>
      <c r="E4" s="13"/>
    </row>
    <row r="6" spans="1:5" x14ac:dyDescent="0.2">
      <c r="A6" s="38" t="s">
        <v>206</v>
      </c>
      <c r="B6" s="38"/>
      <c r="C6" s="38"/>
      <c r="D6" s="38"/>
      <c r="E6" s="38"/>
    </row>
    <row r="7" spans="1:5" x14ac:dyDescent="0.2">
      <c r="A7" s="39" t="s">
        <v>69</v>
      </c>
      <c r="B7" s="39" t="s">
        <v>70</v>
      </c>
      <c r="C7" s="39" t="s">
        <v>71</v>
      </c>
      <c r="D7" s="39" t="s">
        <v>207</v>
      </c>
      <c r="E7" s="39"/>
    </row>
    <row r="8" spans="1:5" x14ac:dyDescent="0.2">
      <c r="A8" s="41">
        <v>4100</v>
      </c>
      <c r="B8" s="42" t="s">
        <v>40</v>
      </c>
      <c r="C8" s="45">
        <f>+C9+C19+C25+C28+C34+C37+C46</f>
        <v>5361201.9800000004</v>
      </c>
      <c r="D8" s="42"/>
      <c r="E8" s="40"/>
    </row>
    <row r="9" spans="1:5" x14ac:dyDescent="0.2">
      <c r="A9" s="41">
        <v>4110</v>
      </c>
      <c r="B9" s="42" t="s">
        <v>208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209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210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211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212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213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214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215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216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217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218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219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220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221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222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223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224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225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226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227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228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229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230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231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232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233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233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234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235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236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237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238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239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240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241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242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243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244</v>
      </c>
      <c r="C46" s="45">
        <f>SUM(C47:C54)</f>
        <v>5361201.9800000004</v>
      </c>
      <c r="D46" s="42"/>
      <c r="E46" s="40"/>
    </row>
    <row r="47" spans="1:5" x14ac:dyDescent="0.2">
      <c r="A47" s="41">
        <v>4171</v>
      </c>
      <c r="B47" s="42" t="s">
        <v>245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246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247</v>
      </c>
      <c r="C49" s="45">
        <v>5361201.9800000004</v>
      </c>
      <c r="D49" s="43" t="s">
        <v>582</v>
      </c>
      <c r="E49" s="40"/>
    </row>
    <row r="50" spans="1:5" ht="22.5" x14ac:dyDescent="0.2">
      <c r="A50" s="41">
        <v>4174</v>
      </c>
      <c r="B50" s="43" t="s">
        <v>248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249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250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251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252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253</v>
      </c>
      <c r="B56" s="38"/>
      <c r="C56" s="38"/>
      <c r="D56" s="38"/>
      <c r="E56" s="38"/>
    </row>
    <row r="57" spans="1:5" x14ac:dyDescent="0.2">
      <c r="A57" s="39" t="s">
        <v>69</v>
      </c>
      <c r="B57" s="39" t="s">
        <v>70</v>
      </c>
      <c r="C57" s="39" t="s">
        <v>71</v>
      </c>
      <c r="D57" s="39" t="s">
        <v>207</v>
      </c>
      <c r="E57" s="39"/>
    </row>
    <row r="58" spans="1:5" ht="33.75" x14ac:dyDescent="0.2">
      <c r="A58" s="41">
        <v>4200</v>
      </c>
      <c r="B58" s="43" t="s">
        <v>254</v>
      </c>
      <c r="C58" s="45">
        <f>+C59+C65</f>
        <v>21284428</v>
      </c>
      <c r="D58" s="42"/>
      <c r="E58" s="40"/>
    </row>
    <row r="59" spans="1:5" ht="22.5" x14ac:dyDescent="0.2">
      <c r="A59" s="41">
        <v>4210</v>
      </c>
      <c r="B59" s="43" t="s">
        <v>255</v>
      </c>
      <c r="C59" s="45">
        <f>SUM(C60:C64)</f>
        <v>0</v>
      </c>
      <c r="D59" s="42"/>
      <c r="E59" s="40"/>
    </row>
    <row r="60" spans="1:5" x14ac:dyDescent="0.2">
      <c r="A60" s="41">
        <v>4211</v>
      </c>
      <c r="B60" s="42" t="s">
        <v>256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257</v>
      </c>
      <c r="C61" s="45">
        <v>0</v>
      </c>
      <c r="D61" s="42"/>
      <c r="E61" s="40"/>
    </row>
    <row r="62" spans="1:5" x14ac:dyDescent="0.2">
      <c r="A62" s="41">
        <v>4213</v>
      </c>
      <c r="B62" s="42" t="s">
        <v>258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259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260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261</v>
      </c>
      <c r="C65" s="45">
        <f>SUM(C66:C69)</f>
        <v>21284428</v>
      </c>
      <c r="D65" s="42"/>
      <c r="E65" s="40"/>
    </row>
    <row r="66" spans="1:5" x14ac:dyDescent="0.2">
      <c r="A66" s="41">
        <v>4221</v>
      </c>
      <c r="B66" s="42" t="s">
        <v>262</v>
      </c>
      <c r="C66" s="45">
        <v>21284428</v>
      </c>
      <c r="D66" s="42" t="s">
        <v>583</v>
      </c>
      <c r="E66" s="40"/>
    </row>
    <row r="67" spans="1:5" x14ac:dyDescent="0.2">
      <c r="A67" s="41">
        <v>4223</v>
      </c>
      <c r="B67" s="42" t="s">
        <v>263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264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265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266</v>
      </c>
      <c r="B71" s="38"/>
      <c r="C71" s="38"/>
      <c r="D71" s="38"/>
      <c r="E71" s="38"/>
    </row>
    <row r="72" spans="1:5" x14ac:dyDescent="0.2">
      <c r="A72" s="39" t="s">
        <v>69</v>
      </c>
      <c r="B72" s="39" t="s">
        <v>70</v>
      </c>
      <c r="C72" s="39" t="s">
        <v>71</v>
      </c>
      <c r="D72" s="39" t="s">
        <v>183</v>
      </c>
      <c r="E72" s="39" t="s">
        <v>86</v>
      </c>
    </row>
    <row r="73" spans="1:5" x14ac:dyDescent="0.2">
      <c r="A73" s="44">
        <v>4300</v>
      </c>
      <c r="B73" s="42" t="s">
        <v>44</v>
      </c>
      <c r="C73" s="45">
        <f>+C74+C77+C83+C85+C87</f>
        <v>5172778.2300000004</v>
      </c>
      <c r="D73" s="42"/>
      <c r="E73" s="42"/>
    </row>
    <row r="74" spans="1:5" x14ac:dyDescent="0.2">
      <c r="A74" s="44">
        <v>4310</v>
      </c>
      <c r="B74" s="42" t="s">
        <v>267</v>
      </c>
      <c r="C74" s="45">
        <f>SUM(C75:C76)</f>
        <v>4763334.6100000003</v>
      </c>
      <c r="D74" s="42"/>
      <c r="E74" s="42"/>
    </row>
    <row r="75" spans="1:5" ht="45" x14ac:dyDescent="0.2">
      <c r="A75" s="44">
        <v>4311</v>
      </c>
      <c r="B75" s="42" t="s">
        <v>268</v>
      </c>
      <c r="C75" s="45">
        <v>4763334.6100000003</v>
      </c>
      <c r="D75" s="42" t="s">
        <v>584</v>
      </c>
      <c r="E75" s="43" t="s">
        <v>585</v>
      </c>
    </row>
    <row r="76" spans="1:5" x14ac:dyDescent="0.2">
      <c r="A76" s="44">
        <v>4319</v>
      </c>
      <c r="B76" s="42" t="s">
        <v>269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270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271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272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273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274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275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276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276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277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277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278</v>
      </c>
      <c r="C87" s="45">
        <f>SUM(C88:C94)</f>
        <v>409443.62</v>
      </c>
      <c r="D87" s="42"/>
      <c r="E87" s="42"/>
    </row>
    <row r="88" spans="1:5" x14ac:dyDescent="0.2">
      <c r="A88" s="44">
        <v>4392</v>
      </c>
      <c r="B88" s="42" t="s">
        <v>279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280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281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282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283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284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278</v>
      </c>
      <c r="C94" s="45">
        <v>409443.62</v>
      </c>
      <c r="D94" s="42" t="s">
        <v>586</v>
      </c>
      <c r="E94" s="43" t="s">
        <v>587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285</v>
      </c>
      <c r="B96" s="38"/>
      <c r="C96" s="38"/>
      <c r="D96" s="38"/>
      <c r="E96" s="38"/>
    </row>
    <row r="97" spans="1:5" x14ac:dyDescent="0.2">
      <c r="A97" s="39" t="s">
        <v>69</v>
      </c>
      <c r="B97" s="39" t="s">
        <v>70</v>
      </c>
      <c r="C97" s="39" t="s">
        <v>71</v>
      </c>
      <c r="D97" s="39" t="s">
        <v>286</v>
      </c>
      <c r="E97" s="39" t="s">
        <v>86</v>
      </c>
    </row>
    <row r="98" spans="1:5" x14ac:dyDescent="0.2">
      <c r="A98" s="44">
        <v>5000</v>
      </c>
      <c r="B98" s="42" t="s">
        <v>46</v>
      </c>
      <c r="C98" s="45">
        <f>+C99+C127+C160+C170+C185+C214</f>
        <v>18440270.369999997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287</v>
      </c>
      <c r="C99" s="45">
        <f>+C100+C107+C117</f>
        <v>12700400.719999999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288</v>
      </c>
      <c r="C100" s="45">
        <f>SUM(C101:C106)</f>
        <v>10359416.52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289</v>
      </c>
      <c r="C101" s="45">
        <v>5946978.0300000003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290</v>
      </c>
      <c r="C102" s="45">
        <v>114282.76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291</v>
      </c>
      <c r="C103" s="45">
        <v>280494.89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292</v>
      </c>
      <c r="C104" s="45">
        <v>1319463.98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293</v>
      </c>
      <c r="C105" s="45">
        <v>2698196.86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294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295</v>
      </c>
      <c r="C107" s="45">
        <f>SUM(C108:C116)</f>
        <v>348418.04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296</v>
      </c>
      <c r="C108" s="45">
        <v>128741.57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297</v>
      </c>
      <c r="C109" s="45">
        <v>540.01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298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299</v>
      </c>
      <c r="C111" s="45">
        <v>7826.8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300</v>
      </c>
      <c r="C112" s="45">
        <v>2606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301</v>
      </c>
      <c r="C113" s="45">
        <v>133932.99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302</v>
      </c>
      <c r="C114" s="45">
        <v>9992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303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304</v>
      </c>
      <c r="C116" s="45">
        <v>64778.67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305</v>
      </c>
      <c r="C117" s="45">
        <f>SUM(C118:C126)</f>
        <v>1992566.1600000001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306</v>
      </c>
      <c r="C118" s="45">
        <v>138250.64000000001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307</v>
      </c>
      <c r="C119" s="45">
        <v>17275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308</v>
      </c>
      <c r="C120" s="45">
        <v>515246.75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309</v>
      </c>
      <c r="C121" s="45">
        <v>683538.75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310</v>
      </c>
      <c r="C122" s="45">
        <v>302715.07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311</v>
      </c>
      <c r="C123" s="45">
        <v>68379.97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312</v>
      </c>
      <c r="C124" s="45">
        <v>21600.06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313</v>
      </c>
      <c r="C125" s="45">
        <v>10030.74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314</v>
      </c>
      <c r="C126" s="45">
        <v>235529.18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315</v>
      </c>
      <c r="C127" s="45">
        <f>+C128+C131+C134+C137+C142+C146+C149+C151+C157</f>
        <v>0</v>
      </c>
      <c r="D127" s="46" t="str">
        <f t="shared" si="0"/>
        <v/>
      </c>
      <c r="E127" s="42"/>
    </row>
    <row r="128" spans="1:5" x14ac:dyDescent="0.2">
      <c r="A128" s="44">
        <v>5210</v>
      </c>
      <c r="B128" s="42" t="s">
        <v>316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317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318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319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320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321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263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322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323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324</v>
      </c>
      <c r="C137" s="45">
        <f>SUM(C138:C141)</f>
        <v>0</v>
      </c>
      <c r="D137" s="46" t="str">
        <f t="shared" si="0"/>
        <v/>
      </c>
      <c r="E137" s="42"/>
    </row>
    <row r="138" spans="1:5" x14ac:dyDescent="0.2">
      <c r="A138" s="44">
        <v>5241</v>
      </c>
      <c r="B138" s="42" t="s">
        <v>325</v>
      </c>
      <c r="C138" s="45">
        <v>0</v>
      </c>
      <c r="D138" s="46" t="str">
        <f t="shared" si="0"/>
        <v/>
      </c>
      <c r="E138" s="42"/>
    </row>
    <row r="139" spans="1:5" x14ac:dyDescent="0.2">
      <c r="A139" s="44">
        <v>5242</v>
      </c>
      <c r="B139" s="42" t="s">
        <v>326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327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328</v>
      </c>
      <c r="C141" s="45">
        <v>0</v>
      </c>
      <c r="D141" s="46" t="str">
        <f t="shared" si="0"/>
        <v/>
      </c>
      <c r="E141" s="42"/>
    </row>
    <row r="142" spans="1:5" x14ac:dyDescent="0.2">
      <c r="A142" s="44">
        <v>5250</v>
      </c>
      <c r="B142" s="42" t="s">
        <v>264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329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330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331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332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333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334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335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336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337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338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339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340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341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342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343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344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345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346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256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347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348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257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349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350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258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351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352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353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354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355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356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357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358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359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360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361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362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363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363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364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365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366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367</v>
      </c>
      <c r="C185" s="45">
        <f>+C186+C195+C198+C204</f>
        <v>5739869.6500000004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368</v>
      </c>
      <c r="C186" s="45">
        <f>SUM(C187:C194)</f>
        <v>890735.21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369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370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371</v>
      </c>
      <c r="C189" s="45">
        <v>560309.63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372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373</v>
      </c>
      <c r="C191" s="45">
        <v>245562.13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374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375</v>
      </c>
      <c r="C193" s="45">
        <v>84863.45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376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377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378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379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380</v>
      </c>
      <c r="C198" s="45">
        <f>SUM(C199:C203)</f>
        <v>4138502.5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381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382</v>
      </c>
      <c r="C200" s="45">
        <v>4138502.5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383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384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385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388</v>
      </c>
      <c r="C204" s="45">
        <f>SUM(C205:C213)</f>
        <v>710631.94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389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390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391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392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393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282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394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395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396</v>
      </c>
      <c r="C213" s="45">
        <v>710631.94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397</v>
      </c>
      <c r="C214" s="45">
        <f>+C215</f>
        <v>0</v>
      </c>
      <c r="D214" s="46" t="str">
        <f t="shared" si="1"/>
        <v/>
      </c>
      <c r="E214" s="42"/>
    </row>
    <row r="215" spans="1:5" x14ac:dyDescent="0.2">
      <c r="A215" s="44">
        <v>5610</v>
      </c>
      <c r="B215" s="42" t="s">
        <v>398</v>
      </c>
      <c r="C215" s="45">
        <f>SUM(C216)</f>
        <v>0</v>
      </c>
      <c r="D215" s="46" t="str">
        <f t="shared" si="1"/>
        <v/>
      </c>
      <c r="E215" s="42"/>
    </row>
    <row r="216" spans="1:5" x14ac:dyDescent="0.2">
      <c r="A216" s="44">
        <v>5611</v>
      </c>
      <c r="B216" s="42" t="s">
        <v>399</v>
      </c>
      <c r="C216" s="45">
        <v>0</v>
      </c>
      <c r="D216" s="46" t="str">
        <f t="shared" si="1"/>
        <v/>
      </c>
      <c r="E216" s="42"/>
    </row>
    <row r="218" spans="1:5" x14ac:dyDescent="0.2">
      <c r="B218" s="14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48.28515625" style="23" customWidth="1"/>
    <col min="3" max="3" width="22.7109375" style="23" customWidth="1"/>
    <col min="4" max="5" width="16.7109375" style="23" customWidth="1"/>
    <col min="6" max="16384" width="9.28515625" style="23"/>
  </cols>
  <sheetData>
    <row r="1" spans="1:5" ht="19.149999999999999" customHeight="1" x14ac:dyDescent="0.2">
      <c r="A1" s="125" t="str">
        <f>ESF!A1</f>
        <v>Instituto Municipal de Vivienda de León, Guanajuato (IMUVI)</v>
      </c>
      <c r="B1" s="125"/>
      <c r="C1" s="125"/>
      <c r="D1" s="21" t="s">
        <v>1</v>
      </c>
      <c r="E1" s="22">
        <f>'Notas a los Edos Financieros'!D1</f>
        <v>2022</v>
      </c>
    </row>
    <row r="2" spans="1:5" ht="19.149999999999999" customHeight="1" x14ac:dyDescent="0.2">
      <c r="A2" s="125" t="s">
        <v>400</v>
      </c>
      <c r="B2" s="125"/>
      <c r="C2" s="125"/>
      <c r="D2" s="21" t="s">
        <v>3</v>
      </c>
      <c r="E2" s="22" t="str">
        <f>'Notas a los Edos Financieros'!D2</f>
        <v>Trimestral</v>
      </c>
    </row>
    <row r="3" spans="1:5" ht="19.149999999999999" customHeight="1" x14ac:dyDescent="0.2">
      <c r="A3" s="125" t="str">
        <f>ESF!A3</f>
        <v>Correspondiente del 1 de enero al 31 de marzo de 2022</v>
      </c>
      <c r="B3" s="125"/>
      <c r="C3" s="125"/>
      <c r="D3" s="21" t="s">
        <v>5</v>
      </c>
      <c r="E3" s="22">
        <f>'Notas a los Edos Financieros'!D3</f>
        <v>1</v>
      </c>
    </row>
    <row r="4" spans="1:5" x14ac:dyDescent="0.2">
      <c r="A4" s="24" t="s">
        <v>67</v>
      </c>
      <c r="B4" s="25"/>
      <c r="C4" s="25"/>
      <c r="D4" s="25"/>
      <c r="E4" s="25"/>
    </row>
    <row r="6" spans="1:5" x14ac:dyDescent="0.2">
      <c r="A6" s="25" t="s">
        <v>401</v>
      </c>
      <c r="B6" s="25"/>
      <c r="C6" s="25"/>
      <c r="D6" s="25"/>
      <c r="E6" s="25"/>
    </row>
    <row r="7" spans="1:5" x14ac:dyDescent="0.2">
      <c r="A7" s="26" t="s">
        <v>69</v>
      </c>
      <c r="B7" s="26" t="s">
        <v>70</v>
      </c>
      <c r="C7" s="26" t="s">
        <v>71</v>
      </c>
      <c r="D7" s="26" t="s">
        <v>72</v>
      </c>
      <c r="E7" s="26" t="s">
        <v>183</v>
      </c>
    </row>
    <row r="8" spans="1:5" x14ac:dyDescent="0.2">
      <c r="A8" s="27">
        <v>3110</v>
      </c>
      <c r="B8" s="23" t="s">
        <v>257</v>
      </c>
      <c r="C8" s="28">
        <v>171071619.38999999</v>
      </c>
      <c r="D8" s="23" t="s">
        <v>257</v>
      </c>
      <c r="E8" s="23" t="s">
        <v>590</v>
      </c>
    </row>
    <row r="9" spans="1:5" x14ac:dyDescent="0.2">
      <c r="A9" s="27">
        <v>3120</v>
      </c>
      <c r="B9" s="23" t="s">
        <v>402</v>
      </c>
      <c r="C9" s="28">
        <v>85784011.969999999</v>
      </c>
      <c r="D9" s="23" t="s">
        <v>591</v>
      </c>
      <c r="E9" s="23" t="s">
        <v>590</v>
      </c>
    </row>
    <row r="10" spans="1:5" x14ac:dyDescent="0.2">
      <c r="A10" s="27">
        <v>3130</v>
      </c>
      <c r="B10" s="23" t="s">
        <v>403</v>
      </c>
      <c r="C10" s="28">
        <v>0</v>
      </c>
    </row>
    <row r="12" spans="1:5" x14ac:dyDescent="0.2">
      <c r="A12" s="25" t="s">
        <v>404</v>
      </c>
      <c r="B12" s="25"/>
      <c r="C12" s="25"/>
      <c r="D12" s="25"/>
      <c r="E12" s="25"/>
    </row>
    <row r="13" spans="1:5" x14ac:dyDescent="0.2">
      <c r="A13" s="26" t="s">
        <v>69</v>
      </c>
      <c r="B13" s="26" t="s">
        <v>70</v>
      </c>
      <c r="C13" s="26" t="s">
        <v>71</v>
      </c>
      <c r="D13" s="26" t="s">
        <v>405</v>
      </c>
      <c r="E13" s="26"/>
    </row>
    <row r="14" spans="1:5" x14ac:dyDescent="0.2">
      <c r="A14" s="27">
        <v>3210</v>
      </c>
      <c r="B14" s="23" t="s">
        <v>406</v>
      </c>
      <c r="C14" s="28">
        <v>13378137.84</v>
      </c>
      <c r="D14" s="23" t="s">
        <v>588</v>
      </c>
    </row>
    <row r="15" spans="1:5" x14ac:dyDescent="0.2">
      <c r="A15" s="27">
        <v>3220</v>
      </c>
      <c r="B15" s="23" t="s">
        <v>407</v>
      </c>
      <c r="C15" s="28">
        <v>349848741.67000002</v>
      </c>
      <c r="D15" s="23" t="s">
        <v>589</v>
      </c>
    </row>
    <row r="16" spans="1:5" x14ac:dyDescent="0.2">
      <c r="A16" s="27">
        <v>3230</v>
      </c>
      <c r="B16" s="23" t="s">
        <v>408</v>
      </c>
      <c r="C16" s="28">
        <f>SUM(C17:C20)</f>
        <v>3005470.66</v>
      </c>
    </row>
    <row r="17" spans="1:3" x14ac:dyDescent="0.2">
      <c r="A17" s="27">
        <v>3231</v>
      </c>
      <c r="B17" s="23" t="s">
        <v>409</v>
      </c>
      <c r="C17" s="28">
        <v>3005470.66</v>
      </c>
    </row>
    <row r="18" spans="1:3" x14ac:dyDescent="0.2">
      <c r="A18" s="27">
        <v>3232</v>
      </c>
      <c r="B18" s="23" t="s">
        <v>410</v>
      </c>
      <c r="C18" s="28">
        <v>0</v>
      </c>
    </row>
    <row r="19" spans="1:3" x14ac:dyDescent="0.2">
      <c r="A19" s="27">
        <v>3233</v>
      </c>
      <c r="B19" s="23" t="s">
        <v>411</v>
      </c>
      <c r="C19" s="28">
        <v>0</v>
      </c>
    </row>
    <row r="20" spans="1:3" x14ac:dyDescent="0.2">
      <c r="A20" s="27">
        <v>3239</v>
      </c>
      <c r="B20" s="23" t="s">
        <v>412</v>
      </c>
      <c r="C20" s="28">
        <v>0</v>
      </c>
    </row>
    <row r="21" spans="1:3" x14ac:dyDescent="0.2">
      <c r="A21" s="27">
        <v>3240</v>
      </c>
      <c r="B21" s="23" t="s">
        <v>413</v>
      </c>
      <c r="C21" s="28">
        <f>SUM(C22:C24)</f>
        <v>0</v>
      </c>
    </row>
    <row r="22" spans="1:3" x14ac:dyDescent="0.2">
      <c r="A22" s="27">
        <v>3241</v>
      </c>
      <c r="B22" s="23" t="s">
        <v>414</v>
      </c>
      <c r="C22" s="28">
        <v>0</v>
      </c>
    </row>
    <row r="23" spans="1:3" x14ac:dyDescent="0.2">
      <c r="A23" s="27">
        <v>3242</v>
      </c>
      <c r="B23" s="23" t="s">
        <v>415</v>
      </c>
      <c r="C23" s="28">
        <v>0</v>
      </c>
    </row>
    <row r="24" spans="1:3" x14ac:dyDescent="0.2">
      <c r="A24" s="27">
        <v>3243</v>
      </c>
      <c r="B24" s="23" t="s">
        <v>416</v>
      </c>
      <c r="C24" s="28">
        <v>0</v>
      </c>
    </row>
    <row r="25" spans="1:3" x14ac:dyDescent="0.2">
      <c r="A25" s="27">
        <v>3250</v>
      </c>
      <c r="B25" s="23" t="s">
        <v>417</v>
      </c>
      <c r="C25" s="28">
        <f>SUM(C26:C27)</f>
        <v>3147544.23</v>
      </c>
    </row>
    <row r="26" spans="1:3" x14ac:dyDescent="0.2">
      <c r="A26" s="27">
        <v>3251</v>
      </c>
      <c r="B26" s="23" t="s">
        <v>418</v>
      </c>
      <c r="C26" s="28">
        <v>0</v>
      </c>
    </row>
    <row r="27" spans="1:3" x14ac:dyDescent="0.2">
      <c r="A27" s="27">
        <v>3252</v>
      </c>
      <c r="B27" s="23" t="s">
        <v>419</v>
      </c>
      <c r="C27" s="28">
        <v>3147544.23</v>
      </c>
    </row>
    <row r="29" spans="1:3" x14ac:dyDescent="0.2">
      <c r="B29" s="14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28515625" style="23" customWidth="1"/>
    <col min="6" max="16384" width="9.28515625" style="23"/>
  </cols>
  <sheetData>
    <row r="1" spans="1:5" s="29" customFormat="1" ht="19.149999999999999" customHeight="1" x14ac:dyDescent="0.25">
      <c r="A1" s="125" t="str">
        <f>ESF!A1</f>
        <v>Instituto Municipal de Vivienda de León, Guanajuato (IMUVI)</v>
      </c>
      <c r="B1" s="125"/>
      <c r="C1" s="125"/>
      <c r="D1" s="21" t="s">
        <v>1</v>
      </c>
      <c r="E1" s="22">
        <f>'Notas a los Edos Financieros'!D1</f>
        <v>2022</v>
      </c>
    </row>
    <row r="2" spans="1:5" s="29" customFormat="1" ht="19.149999999999999" customHeight="1" x14ac:dyDescent="0.25">
      <c r="A2" s="125" t="s">
        <v>420</v>
      </c>
      <c r="B2" s="125"/>
      <c r="C2" s="125"/>
      <c r="D2" s="21" t="s">
        <v>3</v>
      </c>
      <c r="E2" s="22" t="str">
        <f>'Notas a los Edos Financieros'!D2</f>
        <v>Trimestral</v>
      </c>
    </row>
    <row r="3" spans="1:5" s="29" customFormat="1" ht="19.149999999999999" customHeight="1" x14ac:dyDescent="0.25">
      <c r="A3" s="125" t="str">
        <f>ESF!A3</f>
        <v>Correspondiente del 1 de enero al 31 de marzo de 2022</v>
      </c>
      <c r="B3" s="125"/>
      <c r="C3" s="125"/>
      <c r="D3" s="21" t="s">
        <v>5</v>
      </c>
      <c r="E3" s="22">
        <f>'Notas a los Edos Financieros'!D3</f>
        <v>1</v>
      </c>
    </row>
    <row r="4" spans="1:5" x14ac:dyDescent="0.2">
      <c r="A4" s="24" t="s">
        <v>67</v>
      </c>
      <c r="B4" s="25"/>
      <c r="C4" s="25"/>
      <c r="D4" s="25"/>
      <c r="E4" s="25"/>
    </row>
    <row r="6" spans="1:5" x14ac:dyDescent="0.2">
      <c r="A6" s="25" t="s">
        <v>421</v>
      </c>
      <c r="B6" s="25"/>
      <c r="C6" s="25"/>
      <c r="D6" s="25"/>
    </row>
    <row r="7" spans="1:5" x14ac:dyDescent="0.2">
      <c r="A7" s="26" t="s">
        <v>69</v>
      </c>
      <c r="B7" s="26" t="s">
        <v>422</v>
      </c>
      <c r="C7" s="90">
        <v>2022</v>
      </c>
      <c r="D7" s="90">
        <v>2021</v>
      </c>
    </row>
    <row r="8" spans="1:5" x14ac:dyDescent="0.2">
      <c r="A8" s="27">
        <v>1111</v>
      </c>
      <c r="B8" s="23" t="s">
        <v>423</v>
      </c>
      <c r="C8" s="28">
        <v>14300</v>
      </c>
      <c r="D8" s="28">
        <v>2000</v>
      </c>
    </row>
    <row r="9" spans="1:5" x14ac:dyDescent="0.2">
      <c r="A9" s="27">
        <v>1112</v>
      </c>
      <c r="B9" s="23" t="s">
        <v>424</v>
      </c>
      <c r="C9" s="28">
        <v>163020396.72999999</v>
      </c>
      <c r="D9" s="28">
        <v>152924703.09</v>
      </c>
    </row>
    <row r="10" spans="1:5" x14ac:dyDescent="0.2">
      <c r="A10" s="27">
        <v>1113</v>
      </c>
      <c r="B10" s="23" t="s">
        <v>425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73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74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426</v>
      </c>
      <c r="C13" s="28">
        <v>93394</v>
      </c>
      <c r="D13" s="28">
        <v>97394</v>
      </c>
    </row>
    <row r="14" spans="1:5" x14ac:dyDescent="0.2">
      <c r="A14" s="27">
        <v>1119</v>
      </c>
      <c r="B14" s="23" t="s">
        <v>427</v>
      </c>
      <c r="C14" s="28">
        <v>0</v>
      </c>
      <c r="D14" s="28">
        <v>0</v>
      </c>
    </row>
    <row r="15" spans="1:5" x14ac:dyDescent="0.2">
      <c r="A15" s="34">
        <v>1110</v>
      </c>
      <c r="B15" s="95" t="s">
        <v>428</v>
      </c>
      <c r="C15" s="89">
        <f>+C8+C9+C10+C11+C12+C13+C14</f>
        <v>163128090.72999999</v>
      </c>
      <c r="D15" s="89">
        <f>+D8+D9+D10+D11+D12+D13+D14</f>
        <v>153024097.09</v>
      </c>
    </row>
    <row r="18" spans="1:4" x14ac:dyDescent="0.2">
      <c r="A18" s="25" t="s">
        <v>429</v>
      </c>
      <c r="B18" s="25"/>
      <c r="C18" s="25"/>
      <c r="D18" s="25"/>
    </row>
    <row r="19" spans="1:4" x14ac:dyDescent="0.2">
      <c r="A19" s="26" t="s">
        <v>69</v>
      </c>
      <c r="B19" s="26" t="s">
        <v>422</v>
      </c>
      <c r="C19" s="90" t="s">
        <v>430</v>
      </c>
      <c r="D19" s="90" t="s">
        <v>431</v>
      </c>
    </row>
    <row r="20" spans="1:4" x14ac:dyDescent="0.2">
      <c r="A20" s="34">
        <v>1230</v>
      </c>
      <c r="B20" s="35" t="s">
        <v>122</v>
      </c>
      <c r="C20" s="89">
        <f>SUM(C21:C27)</f>
        <v>0</v>
      </c>
      <c r="D20" s="89">
        <f>SUM(D21:D27)</f>
        <v>0</v>
      </c>
    </row>
    <row r="21" spans="1:4" x14ac:dyDescent="0.2">
      <c r="A21" s="27">
        <v>1231</v>
      </c>
      <c r="B21" s="23" t="s">
        <v>123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124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125</v>
      </c>
      <c r="C23" s="28">
        <v>0</v>
      </c>
      <c r="D23" s="28">
        <v>0</v>
      </c>
    </row>
    <row r="24" spans="1:4" x14ac:dyDescent="0.2">
      <c r="A24" s="27">
        <v>1234</v>
      </c>
      <c r="B24" s="23" t="s">
        <v>126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127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128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129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130</v>
      </c>
      <c r="C28" s="89">
        <f>SUM(C29:C36)</f>
        <v>615588.74</v>
      </c>
      <c r="D28" s="89">
        <f>SUM(D29:D36)</f>
        <v>615588.74</v>
      </c>
    </row>
    <row r="29" spans="1:4" x14ac:dyDescent="0.2">
      <c r="A29" s="27">
        <v>1241</v>
      </c>
      <c r="B29" s="23" t="s">
        <v>131</v>
      </c>
      <c r="C29" s="28">
        <v>20550.560000000001</v>
      </c>
      <c r="D29" s="28">
        <v>20550.560000000001</v>
      </c>
    </row>
    <row r="30" spans="1:4" x14ac:dyDescent="0.2">
      <c r="A30" s="27">
        <v>1242</v>
      </c>
      <c r="B30" s="23" t="s">
        <v>132</v>
      </c>
      <c r="C30" s="28">
        <v>25995.599999999999</v>
      </c>
      <c r="D30" s="28">
        <v>25995.599999999999</v>
      </c>
    </row>
    <row r="31" spans="1:4" x14ac:dyDescent="0.2">
      <c r="A31" s="27">
        <v>1243</v>
      </c>
      <c r="B31" s="23" t="s">
        <v>133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134</v>
      </c>
      <c r="C32" s="28">
        <v>561800</v>
      </c>
      <c r="D32" s="28">
        <v>561800</v>
      </c>
    </row>
    <row r="33" spans="1:6" x14ac:dyDescent="0.2">
      <c r="A33" s="27">
        <v>1245</v>
      </c>
      <c r="B33" s="23" t="s">
        <v>135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136</v>
      </c>
      <c r="C34" s="28">
        <v>7242.58</v>
      </c>
      <c r="D34" s="28">
        <v>7242.58</v>
      </c>
    </row>
    <row r="35" spans="1:6" x14ac:dyDescent="0.2">
      <c r="A35" s="27">
        <v>1247</v>
      </c>
      <c r="B35" s="23" t="s">
        <v>137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138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142</v>
      </c>
      <c r="C37" s="89">
        <f>SUM(C38:C42)</f>
        <v>246115.75</v>
      </c>
      <c r="D37" s="89">
        <f>SUM(D38:D42)</f>
        <v>246115.75</v>
      </c>
    </row>
    <row r="38" spans="1:6" x14ac:dyDescent="0.2">
      <c r="A38" s="27">
        <v>1251</v>
      </c>
      <c r="B38" s="23" t="s">
        <v>143</v>
      </c>
      <c r="C38" s="28">
        <v>0</v>
      </c>
      <c r="D38" s="28">
        <v>0</v>
      </c>
    </row>
    <row r="39" spans="1:6" x14ac:dyDescent="0.2">
      <c r="A39" s="27">
        <v>1252</v>
      </c>
      <c r="B39" s="23" t="s">
        <v>144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145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146</v>
      </c>
      <c r="C41" s="28">
        <v>246115.75</v>
      </c>
      <c r="D41" s="28">
        <v>246115.75</v>
      </c>
    </row>
    <row r="42" spans="1:6" x14ac:dyDescent="0.2">
      <c r="A42" s="27">
        <v>1259</v>
      </c>
      <c r="B42" s="23" t="s">
        <v>147</v>
      </c>
      <c r="C42" s="28">
        <v>0</v>
      </c>
      <c r="D42" s="28">
        <v>0</v>
      </c>
    </row>
    <row r="43" spans="1:6" x14ac:dyDescent="0.2">
      <c r="A43" s="27"/>
      <c r="B43" s="95" t="s">
        <v>432</v>
      </c>
      <c r="C43" s="89">
        <f>C20+C28+C37</f>
        <v>861704.49</v>
      </c>
      <c r="D43" s="89">
        <f>D20+D28+D37</f>
        <v>861704.49</v>
      </c>
    </row>
    <row r="45" spans="1:6" ht="15" x14ac:dyDescent="0.25">
      <c r="A45" s="25" t="s">
        <v>433</v>
      </c>
      <c r="B45" s="25"/>
      <c r="C45" s="25"/>
      <c r="D45" s="25"/>
      <c r="F45"/>
    </row>
    <row r="46" spans="1:6" ht="15" x14ac:dyDescent="0.25">
      <c r="A46" s="26" t="s">
        <v>69</v>
      </c>
      <c r="B46" s="26" t="s">
        <v>422</v>
      </c>
      <c r="C46" s="90">
        <v>2022</v>
      </c>
      <c r="D46" s="90">
        <v>2021</v>
      </c>
      <c r="F46"/>
    </row>
    <row r="47" spans="1:6" ht="10.15" customHeight="1" x14ac:dyDescent="0.25">
      <c r="A47" s="34">
        <v>3210</v>
      </c>
      <c r="B47" s="35" t="s">
        <v>434</v>
      </c>
      <c r="C47" s="89">
        <v>13378137.84</v>
      </c>
      <c r="D47" s="89">
        <v>28870480.730000004</v>
      </c>
      <c r="E47" s="102"/>
      <c r="F47"/>
    </row>
    <row r="48" spans="1:6" ht="10.15" customHeight="1" x14ac:dyDescent="0.25">
      <c r="A48" s="27"/>
      <c r="B48" s="95" t="s">
        <v>435</v>
      </c>
      <c r="C48" s="89">
        <f>+C49+C61+C96</f>
        <v>890735.21</v>
      </c>
      <c r="D48" s="89">
        <f>+D49+D61+D96</f>
        <v>3432810.12</v>
      </c>
      <c r="E48" s="103"/>
      <c r="F48"/>
    </row>
    <row r="49" spans="1:6" ht="10.15" customHeight="1" x14ac:dyDescent="0.25">
      <c r="A49" s="34">
        <v>5400</v>
      </c>
      <c r="B49" s="35" t="s">
        <v>353</v>
      </c>
      <c r="C49" s="89">
        <f>+C50+C52+C54+C56+C58</f>
        <v>0</v>
      </c>
      <c r="D49" s="89">
        <f>+D50+D52+D54+D56+D58</f>
        <v>0</v>
      </c>
      <c r="F49"/>
    </row>
    <row r="50" spans="1:6" ht="10.15" customHeight="1" x14ac:dyDescent="0.25">
      <c r="A50" s="27">
        <v>5410</v>
      </c>
      <c r="B50" s="23" t="s">
        <v>436</v>
      </c>
      <c r="C50" s="28">
        <v>0</v>
      </c>
      <c r="D50" s="28">
        <v>0</v>
      </c>
      <c r="F50"/>
    </row>
    <row r="51" spans="1:6" ht="10.15" customHeight="1" x14ac:dyDescent="0.25">
      <c r="A51" s="27">
        <v>5411</v>
      </c>
      <c r="B51" s="23" t="s">
        <v>355</v>
      </c>
      <c r="C51" s="28">
        <v>0</v>
      </c>
      <c r="D51" s="28">
        <v>0</v>
      </c>
      <c r="F51"/>
    </row>
    <row r="52" spans="1:6" ht="10.15" customHeight="1" x14ac:dyDescent="0.25">
      <c r="A52" s="27">
        <v>5420</v>
      </c>
      <c r="B52" s="23" t="s">
        <v>437</v>
      </c>
      <c r="C52" s="28">
        <v>0</v>
      </c>
      <c r="D52" s="28">
        <v>0</v>
      </c>
      <c r="F52"/>
    </row>
    <row r="53" spans="1:6" ht="10.15" customHeight="1" x14ac:dyDescent="0.25">
      <c r="A53" s="27">
        <v>5421</v>
      </c>
      <c r="B53" s="23" t="s">
        <v>358</v>
      </c>
      <c r="C53" s="28">
        <v>0</v>
      </c>
      <c r="D53" s="28">
        <v>0</v>
      </c>
      <c r="F53"/>
    </row>
    <row r="54" spans="1:6" ht="10.15" customHeight="1" x14ac:dyDescent="0.25">
      <c r="A54" s="27">
        <v>5430</v>
      </c>
      <c r="B54" s="23" t="s">
        <v>438</v>
      </c>
      <c r="C54" s="28">
        <v>0</v>
      </c>
      <c r="D54" s="28">
        <v>0</v>
      </c>
      <c r="F54"/>
    </row>
    <row r="55" spans="1:6" ht="10.15" customHeight="1" x14ac:dyDescent="0.25">
      <c r="A55" s="27">
        <v>5431</v>
      </c>
      <c r="B55" s="23" t="s">
        <v>361</v>
      </c>
      <c r="C55" s="28">
        <v>0</v>
      </c>
      <c r="D55" s="28">
        <v>0</v>
      </c>
      <c r="F55"/>
    </row>
    <row r="56" spans="1:6" ht="10.15" customHeight="1" x14ac:dyDescent="0.25">
      <c r="A56" s="27">
        <v>5440</v>
      </c>
      <c r="B56" s="23" t="s">
        <v>439</v>
      </c>
      <c r="C56" s="28">
        <v>0</v>
      </c>
      <c r="D56" s="28">
        <v>0</v>
      </c>
      <c r="F56"/>
    </row>
    <row r="57" spans="1:6" ht="10.15" customHeight="1" x14ac:dyDescent="0.25">
      <c r="A57" s="27">
        <v>5441</v>
      </c>
      <c r="B57" s="23" t="s">
        <v>439</v>
      </c>
      <c r="C57" s="28">
        <v>0</v>
      </c>
      <c r="D57" s="28">
        <v>0</v>
      </c>
      <c r="F57"/>
    </row>
    <row r="58" spans="1:6" ht="10.15" customHeight="1" x14ac:dyDescent="0.25">
      <c r="A58" s="27">
        <v>5450</v>
      </c>
      <c r="B58" s="23" t="s">
        <v>440</v>
      </c>
      <c r="C58" s="28">
        <v>0</v>
      </c>
      <c r="D58" s="28">
        <v>0</v>
      </c>
      <c r="F58"/>
    </row>
    <row r="59" spans="1:6" ht="10.15" customHeight="1" x14ac:dyDescent="0.25">
      <c r="A59" s="27">
        <v>5451</v>
      </c>
      <c r="B59" s="23" t="s">
        <v>365</v>
      </c>
      <c r="C59" s="28">
        <v>0</v>
      </c>
      <c r="D59" s="28">
        <v>0</v>
      </c>
      <c r="F59"/>
    </row>
    <row r="60" spans="1:6" ht="10.15" customHeight="1" x14ac:dyDescent="0.25">
      <c r="A60" s="27">
        <v>5452</v>
      </c>
      <c r="B60" s="23" t="s">
        <v>366</v>
      </c>
      <c r="C60" s="28">
        <v>0</v>
      </c>
      <c r="D60" s="28">
        <v>0</v>
      </c>
      <c r="F60"/>
    </row>
    <row r="61" spans="1:6" ht="10.15" customHeight="1" x14ac:dyDescent="0.25">
      <c r="A61" s="34">
        <v>5500</v>
      </c>
      <c r="B61" s="35" t="s">
        <v>367</v>
      </c>
      <c r="C61" s="89">
        <f>+C62+C71+C74+C80+C82+C84</f>
        <v>890735.21</v>
      </c>
      <c r="D61" s="89">
        <f>+D62+D71+D74+D80+D82+D84</f>
        <v>3432810.12</v>
      </c>
      <c r="F61"/>
    </row>
    <row r="62" spans="1:6" ht="10.15" customHeight="1" x14ac:dyDescent="0.25">
      <c r="A62" s="34">
        <v>5510</v>
      </c>
      <c r="B62" s="35" t="s">
        <v>368</v>
      </c>
      <c r="C62" s="89">
        <f>SUM(C63:C70)</f>
        <v>890735.21</v>
      </c>
      <c r="D62" s="89">
        <f>SUM(D63:D70)</f>
        <v>3432810.12</v>
      </c>
      <c r="F62"/>
    </row>
    <row r="63" spans="1:6" ht="10.15" customHeight="1" x14ac:dyDescent="0.25">
      <c r="A63" s="27">
        <v>5511</v>
      </c>
      <c r="B63" s="23" t="s">
        <v>369</v>
      </c>
      <c r="C63" s="28">
        <v>0</v>
      </c>
      <c r="D63" s="28">
        <v>0</v>
      </c>
      <c r="F63"/>
    </row>
    <row r="64" spans="1:6" ht="10.15" customHeight="1" x14ac:dyDescent="0.25">
      <c r="A64" s="27">
        <v>5512</v>
      </c>
      <c r="B64" s="23" t="s">
        <v>370</v>
      </c>
      <c r="C64" s="28">
        <v>0</v>
      </c>
      <c r="D64" s="28">
        <v>0</v>
      </c>
      <c r="F64"/>
    </row>
    <row r="65" spans="1:6" ht="10.15" customHeight="1" x14ac:dyDescent="0.25">
      <c r="A65" s="27">
        <v>5513</v>
      </c>
      <c r="B65" s="23" t="s">
        <v>371</v>
      </c>
      <c r="C65" s="28">
        <v>560309.63</v>
      </c>
      <c r="D65" s="28">
        <v>2241238.4700000002</v>
      </c>
      <c r="F65"/>
    </row>
    <row r="66" spans="1:6" ht="10.15" customHeight="1" x14ac:dyDescent="0.25">
      <c r="A66" s="27">
        <v>5514</v>
      </c>
      <c r="B66" s="23" t="s">
        <v>372</v>
      </c>
      <c r="C66" s="28">
        <v>0</v>
      </c>
      <c r="D66" s="28">
        <v>0</v>
      </c>
      <c r="F66"/>
    </row>
    <row r="67" spans="1:6" ht="10.15" customHeight="1" x14ac:dyDescent="0.25">
      <c r="A67" s="27">
        <v>5515</v>
      </c>
      <c r="B67" s="23" t="s">
        <v>373</v>
      </c>
      <c r="C67" s="28">
        <v>245562.13</v>
      </c>
      <c r="D67" s="28">
        <v>1030769.4</v>
      </c>
      <c r="F67"/>
    </row>
    <row r="68" spans="1:6" ht="10.15" customHeight="1" x14ac:dyDescent="0.25">
      <c r="A68" s="27">
        <v>5516</v>
      </c>
      <c r="B68" s="23" t="s">
        <v>374</v>
      </c>
      <c r="C68" s="28">
        <v>0</v>
      </c>
      <c r="D68" s="28">
        <v>0</v>
      </c>
      <c r="F68"/>
    </row>
    <row r="69" spans="1:6" ht="10.15" customHeight="1" x14ac:dyDescent="0.25">
      <c r="A69" s="27">
        <v>5517</v>
      </c>
      <c r="B69" s="23" t="s">
        <v>375</v>
      </c>
      <c r="C69" s="28">
        <v>84863.45</v>
      </c>
      <c r="D69" s="28">
        <v>160802.25</v>
      </c>
      <c r="F69"/>
    </row>
    <row r="70" spans="1:6" ht="10.15" customHeight="1" x14ac:dyDescent="0.25">
      <c r="A70" s="27">
        <v>5518</v>
      </c>
      <c r="B70" s="23" t="s">
        <v>376</v>
      </c>
      <c r="C70" s="28">
        <v>0</v>
      </c>
      <c r="D70" s="28">
        <v>0</v>
      </c>
      <c r="F70"/>
    </row>
    <row r="71" spans="1:6" ht="10.15" customHeight="1" x14ac:dyDescent="0.25">
      <c r="A71" s="34">
        <v>5520</v>
      </c>
      <c r="B71" s="35" t="s">
        <v>377</v>
      </c>
      <c r="C71" s="89">
        <f>SUM(C72:C73)</f>
        <v>0</v>
      </c>
      <c r="D71" s="89">
        <f>SUM(D72:D73)</f>
        <v>0</v>
      </c>
      <c r="F71"/>
    </row>
    <row r="72" spans="1:6" ht="10.15" customHeight="1" x14ac:dyDescent="0.25">
      <c r="A72" s="27">
        <v>5521</v>
      </c>
      <c r="B72" s="23" t="s">
        <v>378</v>
      </c>
      <c r="C72" s="28">
        <v>0</v>
      </c>
      <c r="D72" s="28">
        <v>0</v>
      </c>
      <c r="F72"/>
    </row>
    <row r="73" spans="1:6" ht="10.15" customHeight="1" x14ac:dyDescent="0.25">
      <c r="A73" s="27">
        <v>5522</v>
      </c>
      <c r="B73" s="23" t="s">
        <v>379</v>
      </c>
      <c r="C73" s="28">
        <v>0</v>
      </c>
      <c r="D73" s="28">
        <v>0</v>
      </c>
      <c r="F73"/>
    </row>
    <row r="74" spans="1:6" ht="10.15" customHeight="1" x14ac:dyDescent="0.25">
      <c r="A74" s="34">
        <v>5530</v>
      </c>
      <c r="B74" s="35" t="s">
        <v>380</v>
      </c>
      <c r="C74" s="89">
        <f>SUM(C75:C79)</f>
        <v>0</v>
      </c>
      <c r="D74" s="89">
        <f>SUM(D75:D79)</f>
        <v>0</v>
      </c>
      <c r="F74"/>
    </row>
    <row r="75" spans="1:6" ht="10.15" customHeight="1" x14ac:dyDescent="0.25">
      <c r="A75" s="27">
        <v>5531</v>
      </c>
      <c r="B75" s="23" t="s">
        <v>381</v>
      </c>
      <c r="C75" s="28">
        <v>0</v>
      </c>
      <c r="D75" s="28">
        <v>0</v>
      </c>
      <c r="F75"/>
    </row>
    <row r="76" spans="1:6" ht="10.15" customHeight="1" x14ac:dyDescent="0.25">
      <c r="A76" s="27">
        <v>5532</v>
      </c>
      <c r="B76" s="23" t="s">
        <v>382</v>
      </c>
      <c r="C76" s="28">
        <v>0</v>
      </c>
      <c r="D76" s="28">
        <v>0</v>
      </c>
      <c r="F76"/>
    </row>
    <row r="77" spans="1:6" ht="10.15" customHeight="1" x14ac:dyDescent="0.25">
      <c r="A77" s="27">
        <v>5533</v>
      </c>
      <c r="B77" s="23" t="s">
        <v>383</v>
      </c>
      <c r="C77" s="28">
        <v>0</v>
      </c>
      <c r="D77" s="28">
        <v>0</v>
      </c>
      <c r="F77"/>
    </row>
    <row r="78" spans="1:6" ht="10.15" customHeight="1" x14ac:dyDescent="0.25">
      <c r="A78" s="27">
        <v>5534</v>
      </c>
      <c r="B78" s="23" t="s">
        <v>384</v>
      </c>
      <c r="C78" s="28">
        <v>0</v>
      </c>
      <c r="D78" s="28">
        <v>0</v>
      </c>
      <c r="F78"/>
    </row>
    <row r="79" spans="1:6" ht="10.15" customHeight="1" x14ac:dyDescent="0.25">
      <c r="A79" s="27">
        <v>5535</v>
      </c>
      <c r="B79" s="23" t="s">
        <v>385</v>
      </c>
      <c r="C79" s="28">
        <v>0</v>
      </c>
      <c r="D79" s="28">
        <v>0</v>
      </c>
      <c r="F79"/>
    </row>
    <row r="80" spans="1:6" ht="10.15" customHeight="1" x14ac:dyDescent="0.25">
      <c r="A80" s="34">
        <v>5540</v>
      </c>
      <c r="B80" s="35" t="s">
        <v>386</v>
      </c>
      <c r="C80" s="89">
        <f>SUM(C81)</f>
        <v>0</v>
      </c>
      <c r="D80" s="89">
        <f>SUM(D81)</f>
        <v>0</v>
      </c>
      <c r="F80"/>
    </row>
    <row r="81" spans="1:6" ht="10.15" customHeight="1" x14ac:dyDescent="0.25">
      <c r="A81" s="27">
        <v>5541</v>
      </c>
      <c r="B81" s="23" t="s">
        <v>386</v>
      </c>
      <c r="C81" s="28">
        <v>0</v>
      </c>
      <c r="D81" s="28">
        <v>0</v>
      </c>
      <c r="F81"/>
    </row>
    <row r="82" spans="1:6" ht="10.15" customHeight="1" x14ac:dyDescent="0.25">
      <c r="A82" s="34">
        <v>5550</v>
      </c>
      <c r="B82" s="35" t="s">
        <v>387</v>
      </c>
      <c r="C82" s="89">
        <f>SUM(C83)</f>
        <v>0</v>
      </c>
      <c r="D82" s="89">
        <f>SUM(D83)</f>
        <v>0</v>
      </c>
      <c r="F82"/>
    </row>
    <row r="83" spans="1:6" ht="10.15" customHeight="1" x14ac:dyDescent="0.25">
      <c r="A83" s="27">
        <v>5551</v>
      </c>
      <c r="B83" s="23" t="s">
        <v>387</v>
      </c>
      <c r="C83" s="28">
        <v>0</v>
      </c>
      <c r="D83" s="28">
        <v>0</v>
      </c>
      <c r="F83"/>
    </row>
    <row r="84" spans="1:6" ht="10.15" customHeight="1" x14ac:dyDescent="0.25">
      <c r="A84" s="34">
        <v>5590</v>
      </c>
      <c r="B84" s="35" t="s">
        <v>388</v>
      </c>
      <c r="C84" s="89">
        <f>SUM(C85:C92)</f>
        <v>0</v>
      </c>
      <c r="D84" s="89">
        <f>SUM(D85:D92)</f>
        <v>0</v>
      </c>
      <c r="F84"/>
    </row>
    <row r="85" spans="1:6" ht="10.15" customHeight="1" x14ac:dyDescent="0.25">
      <c r="A85" s="27">
        <v>5591</v>
      </c>
      <c r="B85" s="23" t="s">
        <v>389</v>
      </c>
      <c r="C85" s="28">
        <v>0</v>
      </c>
      <c r="D85" s="28">
        <v>0</v>
      </c>
      <c r="F85"/>
    </row>
    <row r="86" spans="1:6" ht="10.15" customHeight="1" x14ac:dyDescent="0.25">
      <c r="A86" s="27">
        <v>5592</v>
      </c>
      <c r="B86" s="23" t="s">
        <v>390</v>
      </c>
      <c r="C86" s="28">
        <v>0</v>
      </c>
      <c r="D86" s="28">
        <v>0</v>
      </c>
      <c r="F86"/>
    </row>
    <row r="87" spans="1:6" ht="10.15" customHeight="1" x14ac:dyDescent="0.25">
      <c r="A87" s="27">
        <v>5593</v>
      </c>
      <c r="B87" s="23" t="s">
        <v>391</v>
      </c>
      <c r="C87" s="28">
        <v>0</v>
      </c>
      <c r="D87" s="28">
        <v>0</v>
      </c>
      <c r="F87"/>
    </row>
    <row r="88" spans="1:6" ht="10.15" customHeight="1" x14ac:dyDescent="0.25">
      <c r="A88" s="27">
        <v>5594</v>
      </c>
      <c r="B88" s="23" t="s">
        <v>441</v>
      </c>
      <c r="C88" s="28">
        <v>0</v>
      </c>
      <c r="D88" s="28">
        <v>0</v>
      </c>
      <c r="F88"/>
    </row>
    <row r="89" spans="1:6" ht="10.15" customHeight="1" x14ac:dyDescent="0.25">
      <c r="A89" s="27">
        <v>5595</v>
      </c>
      <c r="B89" s="23" t="s">
        <v>393</v>
      </c>
      <c r="C89" s="28">
        <v>0</v>
      </c>
      <c r="D89" s="28">
        <v>0</v>
      </c>
      <c r="F89"/>
    </row>
    <row r="90" spans="1:6" ht="10.15" customHeight="1" x14ac:dyDescent="0.25">
      <c r="A90" s="27">
        <v>5596</v>
      </c>
      <c r="B90" s="23" t="s">
        <v>282</v>
      </c>
      <c r="C90" s="28">
        <v>0</v>
      </c>
      <c r="D90" s="28">
        <v>0</v>
      </c>
      <c r="F90"/>
    </row>
    <row r="91" spans="1:6" ht="10.15" customHeight="1" x14ac:dyDescent="0.25">
      <c r="A91" s="27">
        <v>5597</v>
      </c>
      <c r="B91" s="23" t="s">
        <v>394</v>
      </c>
      <c r="C91" s="28">
        <v>0</v>
      </c>
      <c r="D91" s="28">
        <v>0</v>
      </c>
      <c r="F91"/>
    </row>
    <row r="92" spans="1:6" ht="10.15" customHeight="1" x14ac:dyDescent="0.25">
      <c r="A92" s="27">
        <v>5599</v>
      </c>
      <c r="B92" s="23" t="s">
        <v>396</v>
      </c>
      <c r="C92" s="28">
        <v>0</v>
      </c>
      <c r="D92" s="28">
        <v>0</v>
      </c>
      <c r="F92"/>
    </row>
    <row r="93" spans="1:6" ht="10.15" customHeight="1" x14ac:dyDescent="0.25">
      <c r="A93" s="34">
        <v>5600</v>
      </c>
      <c r="B93" s="35" t="s">
        <v>397</v>
      </c>
      <c r="C93" s="89">
        <f>+C94</f>
        <v>0</v>
      </c>
      <c r="D93" s="89">
        <f>+D94</f>
        <v>0</v>
      </c>
      <c r="F93"/>
    </row>
    <row r="94" spans="1:6" ht="10.15" customHeight="1" x14ac:dyDescent="0.25">
      <c r="A94" s="34">
        <v>5610</v>
      </c>
      <c r="B94" s="35" t="s">
        <v>398</v>
      </c>
      <c r="C94" s="89">
        <f>SUM(C95)</f>
        <v>0</v>
      </c>
      <c r="D94" s="89">
        <f>SUM(D95)</f>
        <v>0</v>
      </c>
      <c r="F94"/>
    </row>
    <row r="95" spans="1:6" ht="10.15" customHeight="1" x14ac:dyDescent="0.25">
      <c r="A95" s="27">
        <v>5611</v>
      </c>
      <c r="B95" s="23" t="s">
        <v>399</v>
      </c>
      <c r="C95" s="28">
        <v>0</v>
      </c>
      <c r="D95" s="28">
        <v>0</v>
      </c>
      <c r="F95"/>
    </row>
    <row r="96" spans="1:6" ht="10.15" customHeight="1" x14ac:dyDescent="0.25">
      <c r="A96" s="34">
        <v>2110</v>
      </c>
      <c r="B96" s="96" t="s">
        <v>442</v>
      </c>
      <c r="C96" s="89">
        <f>SUM(C97:C101)</f>
        <v>0</v>
      </c>
      <c r="D96" s="89">
        <f>SUM(D97:D101)</f>
        <v>0</v>
      </c>
      <c r="F96"/>
    </row>
    <row r="97" spans="1:6" ht="10.15" customHeight="1" x14ac:dyDescent="0.25">
      <c r="A97" s="27">
        <v>2111</v>
      </c>
      <c r="B97" s="23" t="s">
        <v>443</v>
      </c>
      <c r="C97" s="28">
        <v>0</v>
      </c>
      <c r="D97" s="28">
        <v>0</v>
      </c>
      <c r="F97"/>
    </row>
    <row r="98" spans="1:6" ht="10.15" customHeight="1" x14ac:dyDescent="0.25">
      <c r="A98" s="27">
        <v>2112</v>
      </c>
      <c r="B98" s="23" t="s">
        <v>444</v>
      </c>
      <c r="C98" s="28">
        <v>0</v>
      </c>
      <c r="D98" s="28">
        <v>0</v>
      </c>
      <c r="F98"/>
    </row>
    <row r="99" spans="1:6" ht="10.15" customHeight="1" x14ac:dyDescent="0.25">
      <c r="A99" s="27">
        <v>2112</v>
      </c>
      <c r="B99" s="23" t="s">
        <v>445</v>
      </c>
      <c r="C99" s="28">
        <v>0</v>
      </c>
      <c r="D99" s="28">
        <v>0</v>
      </c>
      <c r="F99"/>
    </row>
    <row r="100" spans="1:6" ht="10.15" customHeight="1" x14ac:dyDescent="0.25">
      <c r="A100" s="27">
        <v>2115</v>
      </c>
      <c r="B100" s="23" t="s">
        <v>446</v>
      </c>
      <c r="C100" s="28">
        <v>0</v>
      </c>
      <c r="D100" s="28">
        <v>0</v>
      </c>
      <c r="F100"/>
    </row>
    <row r="101" spans="1:6" ht="10.15" customHeight="1" x14ac:dyDescent="0.25">
      <c r="A101" s="27">
        <v>2114</v>
      </c>
      <c r="B101" s="23" t="s">
        <v>447</v>
      </c>
      <c r="C101" s="28">
        <v>0</v>
      </c>
      <c r="D101" s="28">
        <v>0</v>
      </c>
      <c r="F101"/>
    </row>
    <row r="102" spans="1:6" ht="10.15" customHeight="1" x14ac:dyDescent="0.25">
      <c r="A102" s="27"/>
      <c r="B102" s="95" t="s">
        <v>448</v>
      </c>
      <c r="C102" s="89">
        <f>+C103+C125</f>
        <v>0</v>
      </c>
      <c r="D102" s="89">
        <f>+D103+D125</f>
        <v>0</v>
      </c>
      <c r="F102"/>
    </row>
    <row r="103" spans="1:6" ht="10.15" customHeight="1" x14ac:dyDescent="0.2">
      <c r="A103" s="34">
        <v>4300</v>
      </c>
      <c r="B103" s="104" t="s">
        <v>44</v>
      </c>
      <c r="C103" s="28">
        <f>+C104+C107+C113+C115+C117</f>
        <v>0</v>
      </c>
      <c r="D103" s="28">
        <f>+D104+D107+D113+D115+D117</f>
        <v>0</v>
      </c>
    </row>
    <row r="104" spans="1:6" ht="10.15" customHeight="1" x14ac:dyDescent="0.2">
      <c r="A104" s="34">
        <v>4310</v>
      </c>
      <c r="B104" s="104" t="s">
        <v>267</v>
      </c>
      <c r="C104" s="89">
        <f>SUM(C105:C106)</f>
        <v>0</v>
      </c>
      <c r="D104" s="89">
        <f>SUM(D105:D106)</f>
        <v>0</v>
      </c>
    </row>
    <row r="105" spans="1:6" ht="10.15" customHeight="1" x14ac:dyDescent="0.2">
      <c r="A105" s="27">
        <v>4311</v>
      </c>
      <c r="B105" s="105" t="s">
        <v>268</v>
      </c>
      <c r="C105" s="28">
        <v>0</v>
      </c>
      <c r="D105" s="28">
        <v>0</v>
      </c>
    </row>
    <row r="106" spans="1:6" ht="10.15" customHeight="1" x14ac:dyDescent="0.2">
      <c r="A106" s="27">
        <v>4319</v>
      </c>
      <c r="B106" s="105" t="s">
        <v>269</v>
      </c>
      <c r="C106" s="28">
        <v>0</v>
      </c>
      <c r="D106" s="28">
        <v>0</v>
      </c>
    </row>
    <row r="107" spans="1:6" ht="10.15" customHeight="1" x14ac:dyDescent="0.2">
      <c r="A107" s="34">
        <v>4320</v>
      </c>
      <c r="B107" s="104" t="s">
        <v>270</v>
      </c>
      <c r="C107" s="89">
        <f>SUM(C108:C112)</f>
        <v>0</v>
      </c>
      <c r="D107" s="89">
        <f>SUM(D108:D112)</f>
        <v>0</v>
      </c>
    </row>
    <row r="108" spans="1:6" ht="10.15" customHeight="1" x14ac:dyDescent="0.2">
      <c r="A108" s="27">
        <v>4321</v>
      </c>
      <c r="B108" s="105" t="s">
        <v>271</v>
      </c>
      <c r="C108" s="28">
        <v>0</v>
      </c>
      <c r="D108" s="28">
        <v>0</v>
      </c>
    </row>
    <row r="109" spans="1:6" ht="10.15" customHeight="1" x14ac:dyDescent="0.2">
      <c r="A109" s="27">
        <v>4322</v>
      </c>
      <c r="B109" s="105" t="s">
        <v>272</v>
      </c>
      <c r="C109" s="28">
        <v>0</v>
      </c>
      <c r="D109" s="28">
        <v>0</v>
      </c>
    </row>
    <row r="110" spans="1:6" ht="10.15" customHeight="1" x14ac:dyDescent="0.2">
      <c r="A110" s="27">
        <v>4323</v>
      </c>
      <c r="B110" s="105" t="s">
        <v>273</v>
      </c>
      <c r="C110" s="28">
        <v>0</v>
      </c>
      <c r="D110" s="28">
        <v>0</v>
      </c>
    </row>
    <row r="111" spans="1:6" ht="10.15" customHeight="1" x14ac:dyDescent="0.2">
      <c r="A111" s="27">
        <v>4324</v>
      </c>
      <c r="B111" s="105" t="s">
        <v>274</v>
      </c>
      <c r="C111" s="28">
        <v>0</v>
      </c>
      <c r="D111" s="28">
        <v>0</v>
      </c>
    </row>
    <row r="112" spans="1:6" ht="10.15" customHeight="1" x14ac:dyDescent="0.2">
      <c r="A112" s="27">
        <v>4325</v>
      </c>
      <c r="B112" s="105" t="s">
        <v>275</v>
      </c>
      <c r="C112" s="28">
        <v>0</v>
      </c>
      <c r="D112" s="28">
        <v>0</v>
      </c>
    </row>
    <row r="113" spans="1:6" ht="10.15" customHeight="1" x14ac:dyDescent="0.2">
      <c r="A113" s="34">
        <v>4330</v>
      </c>
      <c r="B113" s="104" t="s">
        <v>276</v>
      </c>
      <c r="C113" s="89">
        <f>SUM(C114)</f>
        <v>0</v>
      </c>
      <c r="D113" s="89">
        <f>SUM(D114)</f>
        <v>0</v>
      </c>
    </row>
    <row r="114" spans="1:6" ht="10.15" customHeight="1" x14ac:dyDescent="0.2">
      <c r="A114" s="27">
        <v>4331</v>
      </c>
      <c r="B114" s="105" t="s">
        <v>276</v>
      </c>
      <c r="C114" s="28">
        <v>0</v>
      </c>
      <c r="D114" s="28">
        <v>0</v>
      </c>
    </row>
    <row r="115" spans="1:6" ht="10.15" customHeight="1" x14ac:dyDescent="0.2">
      <c r="A115" s="34">
        <v>4340</v>
      </c>
      <c r="B115" s="104" t="s">
        <v>277</v>
      </c>
      <c r="C115" s="89">
        <f>SUM(C116)</f>
        <v>0</v>
      </c>
      <c r="D115" s="89">
        <f>SUM(D116)</f>
        <v>0</v>
      </c>
    </row>
    <row r="116" spans="1:6" ht="10.15" customHeight="1" x14ac:dyDescent="0.2">
      <c r="A116" s="27">
        <v>4341</v>
      </c>
      <c r="B116" s="105" t="s">
        <v>277</v>
      </c>
      <c r="C116" s="28">
        <v>0</v>
      </c>
      <c r="D116" s="28">
        <v>0</v>
      </c>
    </row>
    <row r="117" spans="1:6" ht="10.15" customHeight="1" x14ac:dyDescent="0.2">
      <c r="A117" s="34">
        <v>4390</v>
      </c>
      <c r="B117" s="104" t="s">
        <v>278</v>
      </c>
      <c r="C117" s="89">
        <f>SUM(C118:C124)</f>
        <v>0</v>
      </c>
      <c r="D117" s="89">
        <f>SUM(D118:D124)</f>
        <v>0</v>
      </c>
    </row>
    <row r="118" spans="1:6" ht="10.15" customHeight="1" x14ac:dyDescent="0.2">
      <c r="A118" s="27">
        <v>4392</v>
      </c>
      <c r="B118" s="105" t="s">
        <v>279</v>
      </c>
      <c r="C118" s="28">
        <v>0</v>
      </c>
      <c r="D118" s="28">
        <v>0</v>
      </c>
    </row>
    <row r="119" spans="1:6" ht="10.15" customHeight="1" x14ac:dyDescent="0.2">
      <c r="A119" s="27">
        <v>4393</v>
      </c>
      <c r="B119" s="105" t="s">
        <v>280</v>
      </c>
      <c r="C119" s="28">
        <v>0</v>
      </c>
      <c r="D119" s="28">
        <v>0</v>
      </c>
    </row>
    <row r="120" spans="1:6" ht="10.15" customHeight="1" x14ac:dyDescent="0.2">
      <c r="A120" s="27">
        <v>4394</v>
      </c>
      <c r="B120" s="105" t="s">
        <v>281</v>
      </c>
      <c r="C120" s="28">
        <v>0</v>
      </c>
      <c r="D120" s="28">
        <v>0</v>
      </c>
    </row>
    <row r="121" spans="1:6" ht="10.15" customHeight="1" x14ac:dyDescent="0.2">
      <c r="A121" s="27">
        <v>4395</v>
      </c>
      <c r="B121" s="105" t="s">
        <v>282</v>
      </c>
      <c r="C121" s="28">
        <v>0</v>
      </c>
      <c r="D121" s="28">
        <v>0</v>
      </c>
    </row>
    <row r="122" spans="1:6" ht="10.15" customHeight="1" x14ac:dyDescent="0.2">
      <c r="A122" s="27">
        <v>4396</v>
      </c>
      <c r="B122" s="105" t="s">
        <v>283</v>
      </c>
      <c r="C122" s="28">
        <v>0</v>
      </c>
      <c r="D122" s="28">
        <v>0</v>
      </c>
    </row>
    <row r="123" spans="1:6" ht="10.15" customHeight="1" x14ac:dyDescent="0.2">
      <c r="A123" s="27">
        <v>4397</v>
      </c>
      <c r="B123" s="105" t="s">
        <v>284</v>
      </c>
      <c r="C123" s="28">
        <v>0</v>
      </c>
      <c r="D123" s="28">
        <v>0</v>
      </c>
    </row>
    <row r="124" spans="1:6" ht="10.15" customHeight="1" x14ac:dyDescent="0.2">
      <c r="A124" s="27">
        <v>4399</v>
      </c>
      <c r="B124" s="105" t="s">
        <v>278</v>
      </c>
      <c r="C124" s="28">
        <v>0</v>
      </c>
      <c r="D124" s="28">
        <v>0</v>
      </c>
    </row>
    <row r="125" spans="1:6" ht="10.15" customHeight="1" x14ac:dyDescent="0.25">
      <c r="A125" s="34">
        <v>1120</v>
      </c>
      <c r="B125" s="96" t="s">
        <v>449</v>
      </c>
      <c r="C125" s="89">
        <f>SUM(C126:C134)</f>
        <v>0</v>
      </c>
      <c r="D125" s="89">
        <f>SUM(D126:D134)</f>
        <v>0</v>
      </c>
      <c r="F125"/>
    </row>
    <row r="126" spans="1:6" customFormat="1" ht="10.15" customHeight="1" x14ac:dyDescent="0.25">
      <c r="A126" s="27">
        <v>1124</v>
      </c>
      <c r="B126" s="94" t="s">
        <v>450</v>
      </c>
      <c r="C126" s="28">
        <v>0</v>
      </c>
      <c r="D126" s="28">
        <v>0</v>
      </c>
    </row>
    <row r="127" spans="1:6" ht="10.15" customHeight="1" x14ac:dyDescent="0.25">
      <c r="A127" s="27">
        <v>1124</v>
      </c>
      <c r="B127" s="94" t="s">
        <v>451</v>
      </c>
      <c r="C127" s="28">
        <v>0</v>
      </c>
      <c r="D127" s="28">
        <v>0</v>
      </c>
      <c r="F127"/>
    </row>
    <row r="128" spans="1:6" ht="10.15" customHeight="1" x14ac:dyDescent="0.25">
      <c r="A128" s="27">
        <v>1124</v>
      </c>
      <c r="B128" s="94" t="s">
        <v>452</v>
      </c>
      <c r="C128" s="28">
        <v>0</v>
      </c>
      <c r="D128" s="28">
        <v>0</v>
      </c>
      <c r="F128"/>
    </row>
    <row r="129" spans="1:6" ht="10.15" customHeight="1" x14ac:dyDescent="0.25">
      <c r="A129" s="27">
        <v>1124</v>
      </c>
      <c r="B129" s="94" t="s">
        <v>453</v>
      </c>
      <c r="C129" s="28">
        <v>0</v>
      </c>
      <c r="D129" s="28">
        <v>0</v>
      </c>
      <c r="F129"/>
    </row>
    <row r="130" spans="1:6" ht="10.15" customHeight="1" x14ac:dyDescent="0.25">
      <c r="A130" s="27">
        <v>1124</v>
      </c>
      <c r="B130" s="94" t="s">
        <v>454</v>
      </c>
      <c r="C130" s="28">
        <v>0</v>
      </c>
      <c r="D130" s="28">
        <v>0</v>
      </c>
      <c r="F130"/>
    </row>
    <row r="131" spans="1:6" ht="10.15" customHeight="1" x14ac:dyDescent="0.25">
      <c r="A131" s="27">
        <v>1124</v>
      </c>
      <c r="B131" s="94" t="s">
        <v>455</v>
      </c>
      <c r="C131" s="28">
        <v>0</v>
      </c>
      <c r="D131" s="28">
        <v>0</v>
      </c>
      <c r="F131"/>
    </row>
    <row r="132" spans="1:6" ht="10.15" customHeight="1" x14ac:dyDescent="0.25">
      <c r="A132" s="27">
        <v>1122</v>
      </c>
      <c r="B132" s="94" t="s">
        <v>456</v>
      </c>
      <c r="C132" s="28">
        <v>0</v>
      </c>
      <c r="D132" s="28">
        <v>0</v>
      </c>
      <c r="F132"/>
    </row>
    <row r="133" spans="1:6" ht="10.15" customHeight="1" x14ac:dyDescent="0.25">
      <c r="A133" s="27">
        <v>1122</v>
      </c>
      <c r="B133" s="94" t="s">
        <v>457</v>
      </c>
      <c r="C133" s="28">
        <v>0</v>
      </c>
      <c r="D133" s="28">
        <v>0</v>
      </c>
      <c r="F133"/>
    </row>
    <row r="134" spans="1:6" ht="10.15" customHeight="1" x14ac:dyDescent="0.25">
      <c r="A134" s="27">
        <v>1122</v>
      </c>
      <c r="B134" s="94" t="s">
        <v>458</v>
      </c>
      <c r="C134" s="28">
        <v>0</v>
      </c>
      <c r="D134" s="28">
        <v>0</v>
      </c>
      <c r="F134"/>
    </row>
    <row r="135" spans="1:6" ht="10.15" customHeight="1" x14ac:dyDescent="0.25">
      <c r="A135" s="27"/>
      <c r="B135" s="97" t="s">
        <v>459</v>
      </c>
      <c r="C135" s="89">
        <f>C47+C48-C102</f>
        <v>14268873.050000001</v>
      </c>
      <c r="D135" s="89">
        <f>D47+D48-D102</f>
        <v>32303290.850000005</v>
      </c>
      <c r="F135"/>
    </row>
    <row r="136" spans="1:6" ht="10.15" customHeight="1" x14ac:dyDescent="0.25">
      <c r="F136"/>
    </row>
    <row r="137" spans="1:6" ht="10.15" customHeight="1" x14ac:dyDescent="0.25">
      <c r="B137" s="14" t="s">
        <v>65</v>
      </c>
      <c r="F137"/>
    </row>
    <row r="138" spans="1:6" ht="10.15" customHeight="1" x14ac:dyDescent="0.25">
      <c r="F138"/>
    </row>
    <row r="139" spans="1:6" ht="10.15" customHeight="1" x14ac:dyDescent="0.25">
      <c r="F139"/>
    </row>
    <row r="140" spans="1:6" ht="10.15" customHeight="1" x14ac:dyDescent="0.25">
      <c r="F140"/>
    </row>
    <row r="141" spans="1:6" ht="10.15" customHeight="1" x14ac:dyDescent="0.25">
      <c r="F141"/>
    </row>
    <row r="142" spans="1:6" ht="10.15" customHeight="1" x14ac:dyDescent="0.25">
      <c r="F142"/>
    </row>
    <row r="143" spans="1:6" ht="10.15" customHeight="1" x14ac:dyDescent="0.25">
      <c r="F143"/>
    </row>
    <row r="144" spans="1:6" ht="10.15" customHeight="1" x14ac:dyDescent="0.25">
      <c r="F144"/>
    </row>
    <row r="145" spans="6:7" ht="10.15" customHeight="1" x14ac:dyDescent="0.25">
      <c r="F145"/>
    </row>
    <row r="146" spans="6:7" ht="10.15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98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1" customWidth="1"/>
    <col min="2" max="2" width="63.28515625" style="31" customWidth="1"/>
    <col min="3" max="3" width="17.7109375" style="31" customWidth="1"/>
    <col min="4" max="4" width="15.7109375" style="31" customWidth="1"/>
    <col min="5" max="16384" width="11.42578125" style="31"/>
  </cols>
  <sheetData>
    <row r="1" spans="1:3" s="30" customFormat="1" ht="18" customHeight="1" x14ac:dyDescent="0.25">
      <c r="A1" s="126" t="str">
        <f>ESF!A1</f>
        <v>Instituto Municipal de Vivienda de León, Guanajuato (IMUVI)</v>
      </c>
      <c r="B1" s="127"/>
      <c r="C1" s="128"/>
    </row>
    <row r="2" spans="1:3" s="30" customFormat="1" ht="18" customHeight="1" x14ac:dyDescent="0.25">
      <c r="A2" s="129" t="s">
        <v>460</v>
      </c>
      <c r="B2" s="130"/>
      <c r="C2" s="131"/>
    </row>
    <row r="3" spans="1:3" s="30" customFormat="1" ht="18" customHeight="1" x14ac:dyDescent="0.25">
      <c r="A3" s="129" t="str">
        <f>ESF!A3</f>
        <v>Correspondiente del 1 de enero al 31 de marzo de 2022</v>
      </c>
      <c r="B3" s="130"/>
      <c r="C3" s="131"/>
    </row>
    <row r="4" spans="1:3" s="32" customFormat="1" x14ac:dyDescent="0.2">
      <c r="A4" s="132" t="s">
        <v>461</v>
      </c>
      <c r="B4" s="133"/>
      <c r="C4" s="134"/>
    </row>
    <row r="5" spans="1:3" x14ac:dyDescent="0.2">
      <c r="A5" s="47" t="s">
        <v>462</v>
      </c>
      <c r="B5" s="47"/>
      <c r="C5" s="48">
        <v>31765279.850000001</v>
      </c>
    </row>
    <row r="6" spans="1:3" x14ac:dyDescent="0.2">
      <c r="A6" s="49"/>
      <c r="B6" s="50"/>
      <c r="C6" s="51"/>
    </row>
    <row r="7" spans="1:3" x14ac:dyDescent="0.2">
      <c r="A7" s="60" t="s">
        <v>463</v>
      </c>
      <c r="B7" s="60"/>
      <c r="C7" s="52">
        <f>SUM(C8:C13)</f>
        <v>4186802.99</v>
      </c>
    </row>
    <row r="8" spans="1:3" x14ac:dyDescent="0.2">
      <c r="A8" s="68" t="s">
        <v>464</v>
      </c>
      <c r="B8" s="67" t="s">
        <v>267</v>
      </c>
      <c r="C8" s="53">
        <v>0</v>
      </c>
    </row>
    <row r="9" spans="1:3" x14ac:dyDescent="0.2">
      <c r="A9" s="54" t="s">
        <v>465</v>
      </c>
      <c r="B9" s="55" t="s">
        <v>466</v>
      </c>
      <c r="C9" s="53">
        <v>0</v>
      </c>
    </row>
    <row r="10" spans="1:3" x14ac:dyDescent="0.2">
      <c r="A10" s="54" t="s">
        <v>467</v>
      </c>
      <c r="B10" s="55" t="s">
        <v>276</v>
      </c>
      <c r="C10" s="53">
        <v>0</v>
      </c>
    </row>
    <row r="11" spans="1:3" x14ac:dyDescent="0.2">
      <c r="A11" s="54" t="s">
        <v>468</v>
      </c>
      <c r="B11" s="55" t="s">
        <v>277</v>
      </c>
      <c r="C11" s="53">
        <v>0</v>
      </c>
    </row>
    <row r="12" spans="1:3" x14ac:dyDescent="0.2">
      <c r="A12" s="54" t="s">
        <v>469</v>
      </c>
      <c r="B12" s="55" t="s">
        <v>278</v>
      </c>
      <c r="C12" s="53">
        <v>0</v>
      </c>
    </row>
    <row r="13" spans="1:3" x14ac:dyDescent="0.2">
      <c r="A13" s="56" t="s">
        <v>470</v>
      </c>
      <c r="B13" s="57" t="s">
        <v>471</v>
      </c>
      <c r="C13" s="53">
        <v>4186802.99</v>
      </c>
    </row>
    <row r="14" spans="1:3" x14ac:dyDescent="0.2">
      <c r="A14" s="49"/>
      <c r="B14" s="58"/>
      <c r="C14" s="59"/>
    </row>
    <row r="15" spans="1:3" x14ac:dyDescent="0.2">
      <c r="A15" s="60" t="s">
        <v>472</v>
      </c>
      <c r="B15" s="50"/>
      <c r="C15" s="52">
        <f>SUM(C16:C18)</f>
        <v>4133674.63</v>
      </c>
    </row>
    <row r="16" spans="1:3" x14ac:dyDescent="0.2">
      <c r="A16" s="61">
        <v>3.1</v>
      </c>
      <c r="B16" s="55" t="s">
        <v>473</v>
      </c>
      <c r="C16" s="53">
        <v>0</v>
      </c>
    </row>
    <row r="17" spans="1:3" x14ac:dyDescent="0.2">
      <c r="A17" s="62">
        <v>3.2</v>
      </c>
      <c r="B17" s="55" t="s">
        <v>474</v>
      </c>
      <c r="C17" s="53">
        <v>0</v>
      </c>
    </row>
    <row r="18" spans="1:3" x14ac:dyDescent="0.2">
      <c r="A18" s="62">
        <v>3.3</v>
      </c>
      <c r="B18" s="57" t="s">
        <v>475</v>
      </c>
      <c r="C18" s="63">
        <v>4133674.63</v>
      </c>
    </row>
    <row r="19" spans="1:3" x14ac:dyDescent="0.2">
      <c r="A19" s="49"/>
      <c r="B19" s="64"/>
      <c r="C19" s="65"/>
    </row>
    <row r="20" spans="1:3" x14ac:dyDescent="0.2">
      <c r="A20" s="66" t="s">
        <v>476</v>
      </c>
      <c r="B20" s="66"/>
      <c r="C20" s="48">
        <f>C5+C7-C15</f>
        <v>31818408.210000005</v>
      </c>
    </row>
    <row r="22" spans="1:3" x14ac:dyDescent="0.2">
      <c r="B22" s="14" t="s">
        <v>65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28515625" style="31" customWidth="1"/>
    <col min="3" max="3" width="17.7109375" style="31" customWidth="1"/>
    <col min="4" max="4" width="16.7109375" style="31" customWidth="1"/>
    <col min="5" max="16384" width="11.42578125" style="31"/>
  </cols>
  <sheetData>
    <row r="1" spans="1:3" s="33" customFormat="1" ht="19.149999999999999" customHeight="1" x14ac:dyDescent="0.25">
      <c r="A1" s="135" t="str">
        <f>ESF!A1</f>
        <v>Instituto Municipal de Vivienda de León, Guanajuato (IMUVI)</v>
      </c>
      <c r="B1" s="136"/>
      <c r="C1" s="137"/>
    </row>
    <row r="2" spans="1:3" s="33" customFormat="1" ht="19.149999999999999" customHeight="1" x14ac:dyDescent="0.25">
      <c r="A2" s="138" t="s">
        <v>477</v>
      </c>
      <c r="B2" s="139"/>
      <c r="C2" s="140"/>
    </row>
    <row r="3" spans="1:3" s="33" customFormat="1" ht="19.149999999999999" customHeight="1" x14ac:dyDescent="0.25">
      <c r="A3" s="138" t="str">
        <f>ESF!A3</f>
        <v>Correspondiente del 1 de enero al 31 de marzo de 2022</v>
      </c>
      <c r="B3" s="139"/>
      <c r="C3" s="140"/>
    </row>
    <row r="4" spans="1:3" x14ac:dyDescent="0.2">
      <c r="A4" s="132" t="s">
        <v>461</v>
      </c>
      <c r="B4" s="133"/>
      <c r="C4" s="134"/>
    </row>
    <row r="5" spans="1:3" x14ac:dyDescent="0.2">
      <c r="A5" s="77" t="s">
        <v>478</v>
      </c>
      <c r="B5" s="47"/>
      <c r="C5" s="70">
        <v>13890933.219999999</v>
      </c>
    </row>
    <row r="6" spans="1:3" x14ac:dyDescent="0.2">
      <c r="A6" s="71"/>
      <c r="B6" s="50"/>
      <c r="C6" s="72"/>
    </row>
    <row r="7" spans="1:3" x14ac:dyDescent="0.2">
      <c r="A7" s="60" t="s">
        <v>479</v>
      </c>
      <c r="B7" s="73"/>
      <c r="C7" s="52">
        <f>SUM(C8:C28)</f>
        <v>1190532.5</v>
      </c>
    </row>
    <row r="8" spans="1:3" x14ac:dyDescent="0.2">
      <c r="A8" s="78">
        <v>2.1</v>
      </c>
      <c r="B8" s="79" t="s">
        <v>298</v>
      </c>
      <c r="C8" s="80">
        <v>0</v>
      </c>
    </row>
    <row r="9" spans="1:3" x14ac:dyDescent="0.2">
      <c r="A9" s="78">
        <v>2.2000000000000002</v>
      </c>
      <c r="B9" s="79" t="s">
        <v>295</v>
      </c>
      <c r="C9" s="80">
        <v>0</v>
      </c>
    </row>
    <row r="10" spans="1:3" x14ac:dyDescent="0.2">
      <c r="A10" s="87">
        <v>2.2999999999999998</v>
      </c>
      <c r="B10" s="69" t="s">
        <v>131</v>
      </c>
      <c r="C10" s="80">
        <v>0</v>
      </c>
    </row>
    <row r="11" spans="1:3" x14ac:dyDescent="0.2">
      <c r="A11" s="87">
        <v>2.4</v>
      </c>
      <c r="B11" s="69" t="s">
        <v>132</v>
      </c>
      <c r="C11" s="80">
        <v>0</v>
      </c>
    </row>
    <row r="12" spans="1:3" x14ac:dyDescent="0.2">
      <c r="A12" s="87">
        <v>2.5</v>
      </c>
      <c r="B12" s="69" t="s">
        <v>133</v>
      </c>
      <c r="C12" s="80">
        <v>0</v>
      </c>
    </row>
    <row r="13" spans="1:3" x14ac:dyDescent="0.2">
      <c r="A13" s="87">
        <v>2.6</v>
      </c>
      <c r="B13" s="69" t="s">
        <v>134</v>
      </c>
      <c r="C13" s="80">
        <v>0</v>
      </c>
    </row>
    <row r="14" spans="1:3" x14ac:dyDescent="0.2">
      <c r="A14" s="87">
        <v>2.7</v>
      </c>
      <c r="B14" s="69" t="s">
        <v>135</v>
      </c>
      <c r="C14" s="80">
        <v>0</v>
      </c>
    </row>
    <row r="15" spans="1:3" x14ac:dyDescent="0.2">
      <c r="A15" s="87">
        <v>2.8</v>
      </c>
      <c r="B15" s="69" t="s">
        <v>136</v>
      </c>
      <c r="C15" s="80">
        <v>0</v>
      </c>
    </row>
    <row r="16" spans="1:3" x14ac:dyDescent="0.2">
      <c r="A16" s="87">
        <v>2.9</v>
      </c>
      <c r="B16" s="69" t="s">
        <v>138</v>
      </c>
      <c r="C16" s="80">
        <v>0</v>
      </c>
    </row>
    <row r="17" spans="1:3" x14ac:dyDescent="0.2">
      <c r="A17" s="87" t="s">
        <v>480</v>
      </c>
      <c r="B17" s="69" t="s">
        <v>481</v>
      </c>
      <c r="C17" s="80">
        <v>615588.74</v>
      </c>
    </row>
    <row r="18" spans="1:3" x14ac:dyDescent="0.2">
      <c r="A18" s="87" t="s">
        <v>482</v>
      </c>
      <c r="B18" s="69" t="s">
        <v>142</v>
      </c>
      <c r="C18" s="80">
        <v>246115.75</v>
      </c>
    </row>
    <row r="19" spans="1:3" x14ac:dyDescent="0.2">
      <c r="A19" s="87" t="s">
        <v>483</v>
      </c>
      <c r="B19" s="69" t="s">
        <v>484</v>
      </c>
      <c r="C19" s="80">
        <v>0</v>
      </c>
    </row>
    <row r="20" spans="1:3" x14ac:dyDescent="0.2">
      <c r="A20" s="87" t="s">
        <v>485</v>
      </c>
      <c r="B20" s="69" t="s">
        <v>486</v>
      </c>
      <c r="C20" s="80">
        <v>328828.01</v>
      </c>
    </row>
    <row r="21" spans="1:3" x14ac:dyDescent="0.2">
      <c r="A21" s="87" t="s">
        <v>487</v>
      </c>
      <c r="B21" s="69" t="s">
        <v>488</v>
      </c>
      <c r="C21" s="80">
        <v>0</v>
      </c>
    </row>
    <row r="22" spans="1:3" x14ac:dyDescent="0.2">
      <c r="A22" s="87" t="s">
        <v>489</v>
      </c>
      <c r="B22" s="69" t="s">
        <v>490</v>
      </c>
      <c r="C22" s="80">
        <v>0</v>
      </c>
    </row>
    <row r="23" spans="1:3" x14ac:dyDescent="0.2">
      <c r="A23" s="87" t="s">
        <v>491</v>
      </c>
      <c r="B23" s="69" t="s">
        <v>492</v>
      </c>
      <c r="C23" s="80">
        <v>0</v>
      </c>
    </row>
    <row r="24" spans="1:3" x14ac:dyDescent="0.2">
      <c r="A24" s="87" t="s">
        <v>493</v>
      </c>
      <c r="B24" s="69" t="s">
        <v>494</v>
      </c>
      <c r="C24" s="80">
        <v>0</v>
      </c>
    </row>
    <row r="25" spans="1:3" x14ac:dyDescent="0.2">
      <c r="A25" s="87" t="s">
        <v>495</v>
      </c>
      <c r="B25" s="69" t="s">
        <v>496</v>
      </c>
      <c r="C25" s="80">
        <v>0</v>
      </c>
    </row>
    <row r="26" spans="1:3" x14ac:dyDescent="0.2">
      <c r="A26" s="87" t="s">
        <v>497</v>
      </c>
      <c r="B26" s="69" t="s">
        <v>498</v>
      </c>
      <c r="C26" s="80">
        <v>0</v>
      </c>
    </row>
    <row r="27" spans="1:3" x14ac:dyDescent="0.2">
      <c r="A27" s="87" t="s">
        <v>499</v>
      </c>
      <c r="B27" s="69" t="s">
        <v>500</v>
      </c>
      <c r="C27" s="80">
        <v>0</v>
      </c>
    </row>
    <row r="28" spans="1:3" x14ac:dyDescent="0.2">
      <c r="A28" s="87" t="s">
        <v>501</v>
      </c>
      <c r="B28" s="79" t="s">
        <v>502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503</v>
      </c>
      <c r="B30" s="84"/>
      <c r="C30" s="85">
        <f>SUM(C31:C37)</f>
        <v>5739869.6500000004</v>
      </c>
    </row>
    <row r="31" spans="1:3" x14ac:dyDescent="0.2">
      <c r="A31" s="87" t="s">
        <v>504</v>
      </c>
      <c r="B31" s="69" t="s">
        <v>368</v>
      </c>
      <c r="C31" s="80">
        <v>890735.21</v>
      </c>
    </row>
    <row r="32" spans="1:3" x14ac:dyDescent="0.2">
      <c r="A32" s="87" t="s">
        <v>505</v>
      </c>
      <c r="B32" s="69" t="s">
        <v>377</v>
      </c>
      <c r="C32" s="80">
        <v>0</v>
      </c>
    </row>
    <row r="33" spans="1:3" x14ac:dyDescent="0.2">
      <c r="A33" s="87" t="s">
        <v>506</v>
      </c>
      <c r="B33" s="69" t="s">
        <v>380</v>
      </c>
      <c r="C33" s="80">
        <v>4138502.5</v>
      </c>
    </row>
    <row r="34" spans="1:3" x14ac:dyDescent="0.2">
      <c r="A34" s="87" t="s">
        <v>507</v>
      </c>
      <c r="B34" s="69" t="s">
        <v>508</v>
      </c>
      <c r="C34" s="80">
        <v>0</v>
      </c>
    </row>
    <row r="35" spans="1:3" x14ac:dyDescent="0.2">
      <c r="A35" s="87" t="s">
        <v>509</v>
      </c>
      <c r="B35" s="69" t="s">
        <v>510</v>
      </c>
      <c r="C35" s="80">
        <v>0</v>
      </c>
    </row>
    <row r="36" spans="1:3" x14ac:dyDescent="0.2">
      <c r="A36" s="87" t="s">
        <v>511</v>
      </c>
      <c r="B36" s="69" t="s">
        <v>388</v>
      </c>
      <c r="C36" s="80">
        <v>0</v>
      </c>
    </row>
    <row r="37" spans="1:3" x14ac:dyDescent="0.2">
      <c r="A37" s="87" t="s">
        <v>512</v>
      </c>
      <c r="B37" s="79" t="s">
        <v>513</v>
      </c>
      <c r="C37" s="86">
        <v>710631.94</v>
      </c>
    </row>
    <row r="38" spans="1:3" x14ac:dyDescent="0.2">
      <c r="A38" s="71"/>
      <c r="B38" s="74"/>
      <c r="C38" s="75"/>
    </row>
    <row r="39" spans="1:3" x14ac:dyDescent="0.2">
      <c r="A39" s="76" t="s">
        <v>514</v>
      </c>
      <c r="B39" s="47"/>
      <c r="C39" s="48">
        <f>C5-C7+C30</f>
        <v>18440270.369999997</v>
      </c>
    </row>
    <row r="41" spans="1:3" x14ac:dyDescent="0.2">
      <c r="B41" s="14" t="s">
        <v>65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A17:A28 A31:A37" numberStoredAsText="1"/>
    <ignoredError sqref="A1: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28515625" defaultRowHeight="11.25" x14ac:dyDescent="0.2"/>
  <cols>
    <col min="1" max="1" width="12.7109375" style="23" customWidth="1"/>
    <col min="2" max="2" width="72.28515625" style="23" customWidth="1"/>
    <col min="3" max="7" width="15.7109375" style="23" customWidth="1"/>
    <col min="8" max="8" width="11.7109375" style="23" customWidth="1"/>
    <col min="9" max="9" width="13.42578125" style="23" customWidth="1"/>
    <col min="10" max="10" width="13.28515625" style="23" customWidth="1"/>
    <col min="11" max="16384" width="9.28515625" style="23"/>
  </cols>
  <sheetData>
    <row r="1" spans="1:10" ht="19.149999999999999" customHeight="1" x14ac:dyDescent="0.2">
      <c r="A1" s="125" t="str">
        <f>'Notas a los Edos Financieros'!B1</f>
        <v>Instituto Municipal de Vivienda de León, Guanajuato (IMUVI)</v>
      </c>
      <c r="B1" s="141"/>
      <c r="C1" s="141"/>
      <c r="D1" s="141"/>
      <c r="E1" s="141"/>
      <c r="F1" s="141"/>
      <c r="G1" s="21" t="s">
        <v>1</v>
      </c>
      <c r="H1" s="22">
        <f>'Notas a los Edos Financieros'!D1</f>
        <v>2022</v>
      </c>
    </row>
    <row r="2" spans="1:10" ht="19.149999999999999" customHeight="1" x14ac:dyDescent="0.2">
      <c r="A2" s="125" t="s">
        <v>515</v>
      </c>
      <c r="B2" s="141"/>
      <c r="C2" s="141"/>
      <c r="D2" s="141"/>
      <c r="E2" s="141"/>
      <c r="F2" s="141"/>
      <c r="G2" s="21" t="s">
        <v>3</v>
      </c>
      <c r="H2" s="22" t="str">
        <f>'Notas a los Edos Financieros'!D2</f>
        <v>Trimestral</v>
      </c>
    </row>
    <row r="3" spans="1:10" ht="19.149999999999999" customHeight="1" x14ac:dyDescent="0.2">
      <c r="A3" s="125" t="str">
        <f>'Notas a los Edos Financieros'!A3</f>
        <v>Correspondiente del 1 de enero al 31 de marzo de 2022</v>
      </c>
      <c r="B3" s="141"/>
      <c r="C3" s="141"/>
      <c r="D3" s="141"/>
      <c r="E3" s="141"/>
      <c r="F3" s="141"/>
      <c r="G3" s="21" t="s">
        <v>5</v>
      </c>
      <c r="H3" s="22">
        <f>'Notas a los Edos Financieros'!D3</f>
        <v>1</v>
      </c>
    </row>
    <row r="4" spans="1:10" x14ac:dyDescent="0.2">
      <c r="A4" s="24" t="s">
        <v>67</v>
      </c>
      <c r="B4" s="25"/>
      <c r="C4" s="25"/>
      <c r="D4" s="25"/>
      <c r="E4" s="25"/>
      <c r="F4" s="25"/>
      <c r="G4" s="25"/>
      <c r="H4" s="25"/>
    </row>
    <row r="7" spans="1:10" ht="25.15" customHeight="1" x14ac:dyDescent="0.2">
      <c r="A7" s="92" t="s">
        <v>69</v>
      </c>
      <c r="B7" s="92" t="s">
        <v>516</v>
      </c>
      <c r="C7" s="91" t="s">
        <v>517</v>
      </c>
      <c r="D7" s="91" t="s">
        <v>518</v>
      </c>
      <c r="E7" s="91" t="s">
        <v>519</v>
      </c>
      <c r="F7" s="91" t="s">
        <v>520</v>
      </c>
      <c r="G7" s="91" t="s">
        <v>521</v>
      </c>
      <c r="H7" s="91" t="s">
        <v>522</v>
      </c>
      <c r="I7" s="91" t="s">
        <v>523</v>
      </c>
      <c r="J7" s="91" t="s">
        <v>524</v>
      </c>
    </row>
    <row r="8" spans="1:10" s="35" customFormat="1" x14ac:dyDescent="0.2">
      <c r="A8" s="34">
        <v>7000</v>
      </c>
      <c r="B8" s="35" t="s">
        <v>525</v>
      </c>
    </row>
    <row r="9" spans="1:10" x14ac:dyDescent="0.2">
      <c r="A9" s="23">
        <v>7110</v>
      </c>
      <c r="B9" s="23" t="s">
        <v>521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526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527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528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529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530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531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532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533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534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535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536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537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538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539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540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541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542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543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544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545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546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547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548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549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550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551</v>
      </c>
    </row>
    <row r="36" spans="1:6" x14ac:dyDescent="0.2">
      <c r="A36" s="23">
        <v>8110</v>
      </c>
      <c r="B36" s="23" t="s">
        <v>552</v>
      </c>
      <c r="C36" s="28">
        <v>0</v>
      </c>
      <c r="D36" s="28">
        <v>146471881</v>
      </c>
      <c r="E36" s="28">
        <v>0</v>
      </c>
      <c r="F36" s="28">
        <f>+C36+D36-E36</f>
        <v>146471881</v>
      </c>
    </row>
    <row r="37" spans="1:6" x14ac:dyDescent="0.2">
      <c r="A37" s="23">
        <v>8120</v>
      </c>
      <c r="B37" s="23" t="s">
        <v>553</v>
      </c>
      <c r="C37" s="28">
        <v>0</v>
      </c>
      <c r="D37" s="28">
        <v>31765279.850000001</v>
      </c>
      <c r="E37" s="28">
        <v>146471881</v>
      </c>
      <c r="F37" s="28">
        <f t="shared" ref="F37:F47" si="0">+C37+D37-E37</f>
        <v>-114706601.15000001</v>
      </c>
    </row>
    <row r="38" spans="1:6" x14ac:dyDescent="0.2">
      <c r="A38" s="23">
        <v>8130</v>
      </c>
      <c r="B38" s="23" t="s">
        <v>554</v>
      </c>
      <c r="C38" s="28">
        <v>0</v>
      </c>
      <c r="D38" s="28">
        <v>0</v>
      </c>
      <c r="E38" s="28">
        <v>0</v>
      </c>
      <c r="F38" s="28">
        <f t="shared" si="0"/>
        <v>0</v>
      </c>
    </row>
    <row r="39" spans="1:6" x14ac:dyDescent="0.2">
      <c r="A39" s="23">
        <v>8140</v>
      </c>
      <c r="B39" s="23" t="s">
        <v>555</v>
      </c>
      <c r="C39" s="28">
        <v>0</v>
      </c>
      <c r="D39" s="28">
        <v>26444172.850000001</v>
      </c>
      <c r="E39" s="28">
        <v>31765279.850000001</v>
      </c>
      <c r="F39" s="28">
        <f t="shared" si="0"/>
        <v>-5321107</v>
      </c>
    </row>
    <row r="40" spans="1:6" x14ac:dyDescent="0.2">
      <c r="A40" s="23">
        <v>8150</v>
      </c>
      <c r="B40" s="23" t="s">
        <v>556</v>
      </c>
      <c r="C40" s="28">
        <v>0</v>
      </c>
      <c r="D40" s="28">
        <v>0</v>
      </c>
      <c r="E40" s="28">
        <v>26444172.850000001</v>
      </c>
      <c r="F40" s="28">
        <f t="shared" si="0"/>
        <v>-26444172.850000001</v>
      </c>
    </row>
    <row r="41" spans="1:6" x14ac:dyDescent="0.2">
      <c r="A41" s="23">
        <v>8210</v>
      </c>
      <c r="B41" s="23" t="s">
        <v>557</v>
      </c>
      <c r="C41" s="28">
        <v>0</v>
      </c>
      <c r="D41" s="28">
        <v>0</v>
      </c>
      <c r="E41" s="28">
        <v>146471881</v>
      </c>
      <c r="F41" s="28">
        <f t="shared" si="0"/>
        <v>-146471881</v>
      </c>
    </row>
    <row r="42" spans="1:6" x14ac:dyDescent="0.2">
      <c r="A42" s="23">
        <v>8220</v>
      </c>
      <c r="B42" s="23" t="s">
        <v>558</v>
      </c>
      <c r="C42" s="28">
        <v>0</v>
      </c>
      <c r="D42" s="28">
        <v>146471881</v>
      </c>
      <c r="E42" s="28">
        <v>13890933.219999999</v>
      </c>
      <c r="F42" s="28">
        <f t="shared" si="0"/>
        <v>132580947.78</v>
      </c>
    </row>
    <row r="43" spans="1:6" x14ac:dyDescent="0.2">
      <c r="A43" s="23">
        <v>8230</v>
      </c>
      <c r="B43" s="23" t="s">
        <v>559</v>
      </c>
      <c r="C43" s="28">
        <v>0</v>
      </c>
      <c r="D43" s="28">
        <v>0</v>
      </c>
      <c r="E43" s="28">
        <v>0</v>
      </c>
      <c r="F43" s="28">
        <f t="shared" si="0"/>
        <v>0</v>
      </c>
    </row>
    <row r="44" spans="1:6" x14ac:dyDescent="0.2">
      <c r="A44" s="23">
        <v>8240</v>
      </c>
      <c r="B44" s="23" t="s">
        <v>560</v>
      </c>
      <c r="C44" s="28">
        <v>0</v>
      </c>
      <c r="D44" s="28">
        <v>13890933.219999999</v>
      </c>
      <c r="E44" s="28">
        <v>13890933.219999999</v>
      </c>
      <c r="F44" s="28">
        <f t="shared" si="0"/>
        <v>0</v>
      </c>
    </row>
    <row r="45" spans="1:6" x14ac:dyDescent="0.2">
      <c r="A45" s="23">
        <v>8250</v>
      </c>
      <c r="B45" s="23" t="s">
        <v>561</v>
      </c>
      <c r="C45" s="28">
        <v>0</v>
      </c>
      <c r="D45" s="28">
        <v>13890933.219999999</v>
      </c>
      <c r="E45" s="28">
        <v>13328698.289999999</v>
      </c>
      <c r="F45" s="28">
        <f t="shared" si="0"/>
        <v>562234.9299999997</v>
      </c>
    </row>
    <row r="46" spans="1:6" x14ac:dyDescent="0.2">
      <c r="A46" s="23">
        <v>8260</v>
      </c>
      <c r="B46" s="23" t="s">
        <v>562</v>
      </c>
      <c r="C46" s="28">
        <v>0</v>
      </c>
      <c r="D46" s="28">
        <v>13328698.289999999</v>
      </c>
      <c r="E46" s="28">
        <v>13328698.289999999</v>
      </c>
      <c r="F46" s="28">
        <f t="shared" si="0"/>
        <v>0</v>
      </c>
    </row>
    <row r="47" spans="1:6" x14ac:dyDescent="0.2">
      <c r="A47" s="23">
        <v>8270</v>
      </c>
      <c r="B47" s="23" t="s">
        <v>563</v>
      </c>
      <c r="C47" s="28">
        <v>0</v>
      </c>
      <c r="D47" s="28">
        <v>13328698.289999999</v>
      </c>
      <c r="E47" s="28">
        <v>0</v>
      </c>
      <c r="F47" s="28">
        <f t="shared" si="0"/>
        <v>13328698.289999999</v>
      </c>
    </row>
    <row r="48" spans="1:6" x14ac:dyDescent="0.2">
      <c r="A48" s="93"/>
    </row>
    <row r="49" spans="1:2" x14ac:dyDescent="0.2">
      <c r="A49" s="93"/>
      <c r="B49" s="14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2022-04-21T15:58:33Z</cp:lastPrinted>
  <dcterms:created xsi:type="dcterms:W3CDTF">2012-12-11T20:36:24Z</dcterms:created>
  <dcterms:modified xsi:type="dcterms:W3CDTF">2022-10-20T01:00:20Z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